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Anual\"/>
    </mc:Choice>
  </mc:AlternateContent>
  <bookViews>
    <workbookView xWindow="9870" yWindow="2250" windowWidth="18150" windowHeight="12555" firstSheet="4" activeTab="11"/>
  </bookViews>
  <sheets>
    <sheet name="Enero" sheetId="4" r:id="rId1"/>
    <sheet name="Febrero" sheetId="5" r:id="rId2"/>
    <sheet name="Marzo" sheetId="7" r:id="rId3"/>
    <sheet name="Abril" sheetId="8" r:id="rId4"/>
    <sheet name="Mayo" sheetId="9" r:id="rId5"/>
    <sheet name="Junio" sheetId="10" r:id="rId6"/>
    <sheet name="Julio" sheetId="11" r:id="rId7"/>
    <sheet name="Agosto" sheetId="12" r:id="rId8"/>
    <sheet name="Septiembre" sheetId="14" r:id="rId9"/>
    <sheet name="Octubre" sheetId="15" r:id="rId10"/>
    <sheet name="Noviembre" sheetId="18" r:id="rId11"/>
    <sheet name="Diciembre" sheetId="19" r:id="rId12"/>
  </sheets>
  <externalReferences>
    <externalReference r:id="rId13"/>
  </externalReferences>
  <definedNames>
    <definedName name="_xlnm.Print_Area" localSheetId="3">Abril!$B$1:$J$11</definedName>
    <definedName name="_xlnm.Print_Area" localSheetId="7">Agosto!$B$1:$J$15</definedName>
    <definedName name="_xlnm.Print_Area" localSheetId="11">Diciembre!$B$1:$J$9</definedName>
    <definedName name="_xlnm.Print_Area" localSheetId="0">Enero!$B$1:$J$9</definedName>
    <definedName name="_xlnm.Print_Area" localSheetId="1">Febrero!$B$1:$J$9</definedName>
    <definedName name="_xlnm.Print_Area" localSheetId="6">Julio!$B$1:$J$10</definedName>
    <definedName name="_xlnm.Print_Area" localSheetId="5">Junio!$B$1:$J$11</definedName>
    <definedName name="_xlnm.Print_Area" localSheetId="2">Marzo!$B$1:$J$11</definedName>
    <definedName name="_xlnm.Print_Area" localSheetId="4">Mayo!$B$1:$J$10</definedName>
    <definedName name="_xlnm.Print_Area" localSheetId="10">Noviembre!$B$1:$J$13</definedName>
    <definedName name="_xlnm.Print_Area" localSheetId="9">Octubre!$B$1:$J$15</definedName>
    <definedName name="_xlnm.Print_Area" localSheetId="8">Septiembre!$B$1:$J$11</definedName>
    <definedName name="EstadActual">[1]VALIDAR!$AZ$3:$AZ$16</definedName>
    <definedName name="_xlnm.Print_Titles" localSheetId="3">Abril!$7:$7</definedName>
    <definedName name="_xlnm.Print_Titles" localSheetId="7">Agosto!$7:$7</definedName>
    <definedName name="_xlnm.Print_Titles" localSheetId="11">Diciembre!$7:$7</definedName>
    <definedName name="_xlnm.Print_Titles" localSheetId="0">Enero!$7:$7</definedName>
    <definedName name="_xlnm.Print_Titles" localSheetId="1">Febrero!$7:$7</definedName>
    <definedName name="_xlnm.Print_Titles" localSheetId="6">Julio!$7:$7</definedName>
    <definedName name="_xlnm.Print_Titles" localSheetId="5">Junio!$7:$7</definedName>
    <definedName name="_xlnm.Print_Titles" localSheetId="2">Marzo!$7:$7</definedName>
    <definedName name="_xlnm.Print_Titles" localSheetId="4">Mayo!$7:$7</definedName>
    <definedName name="_xlnm.Print_Titles" localSheetId="10">Noviembre!$7:$7</definedName>
    <definedName name="_xlnm.Print_Titles" localSheetId="9">Octubre!$7:$7</definedName>
    <definedName name="_xlnm.Print_Titles" localSheetId="8">Septiembre!$7:$7</definedName>
  </definedNames>
  <calcPr calcId="162913"/>
</workbook>
</file>

<file path=xl/calcChain.xml><?xml version="1.0" encoding="utf-8"?>
<calcChain xmlns="http://schemas.openxmlformats.org/spreadsheetml/2006/main">
  <c r="G9" i="19" l="1"/>
  <c r="B9" i="19"/>
  <c r="G13" i="18" l="1"/>
  <c r="B13" i="18"/>
  <c r="G15" i="15" l="1"/>
  <c r="B15" i="15"/>
  <c r="G11" i="14" l="1"/>
  <c r="B11" i="14"/>
  <c r="G15" i="12" l="1"/>
  <c r="B15" i="12"/>
  <c r="G10" i="11" l="1"/>
  <c r="B10" i="11"/>
  <c r="G11" i="10" l="1"/>
  <c r="B11" i="10"/>
  <c r="G10" i="9" l="1"/>
  <c r="B10" i="9"/>
  <c r="G11" i="8" l="1"/>
  <c r="B11" i="8"/>
  <c r="G11" i="7" l="1"/>
  <c r="B11" i="7"/>
  <c r="G9" i="5" l="1"/>
  <c r="B9" i="5"/>
  <c r="B9" i="4" l="1"/>
  <c r="G9" i="4" l="1"/>
</calcChain>
</file>

<file path=xl/sharedStrings.xml><?xml version="1.0" encoding="utf-8"?>
<sst xmlns="http://schemas.openxmlformats.org/spreadsheetml/2006/main" count="391" uniqueCount="159">
  <si>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</si>
  <si>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</si>
  <si>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</si>
  <si>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</si>
  <si>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</si>
  <si>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</si>
  <si>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CARGO</t>
  </si>
  <si>
    <t>SALARIO MENSUAL</t>
  </si>
  <si>
    <t>INICIO LABORES</t>
  </si>
  <si>
    <t>OBJETO DE GASTO</t>
  </si>
  <si>
    <t>ESTATUS</t>
  </si>
  <si>
    <t>funcionarios</t>
  </si>
  <si>
    <t>001</t>
  </si>
  <si>
    <t>CÉDULA</t>
  </si>
  <si>
    <t>Probatorio</t>
  </si>
  <si>
    <t>enero - 2022</t>
  </si>
  <si>
    <t>Rocío Del Carmen</t>
  </si>
  <si>
    <t>Tenorio Quirós</t>
  </si>
  <si>
    <t>8-712-2377</t>
  </si>
  <si>
    <t>FISCAL ADJUNTO</t>
  </si>
  <si>
    <t>febrero - 2022</t>
  </si>
  <si>
    <t>No se contrato personal nuevo en el mes de febrero.</t>
  </si>
  <si>
    <t>Marzo - 2022</t>
  </si>
  <si>
    <t>Adelys Milagros</t>
  </si>
  <si>
    <t>Barba Sánchez</t>
  </si>
  <si>
    <t>6-709-1222</t>
  </si>
  <si>
    <t>ASISTENTE ADMINISTRATIVO I</t>
  </si>
  <si>
    <t>Transitorio</t>
  </si>
  <si>
    <t xml:space="preserve">Alexander </t>
  </si>
  <si>
    <t>Boutet Cárcamo</t>
  </si>
  <si>
    <t>8-942-2430</t>
  </si>
  <si>
    <t>NOTIFICADOR I</t>
  </si>
  <si>
    <t>Xenia Esther</t>
  </si>
  <si>
    <t>Montero Solís</t>
  </si>
  <si>
    <t>8-760-2299</t>
  </si>
  <si>
    <t>TRABAJADOR MANUAL I</t>
  </si>
  <si>
    <t>ABRIL - 2022</t>
  </si>
  <si>
    <t>Jesua Gilberto</t>
  </si>
  <si>
    <t xml:space="preserve">Barría </t>
  </si>
  <si>
    <t>8-906-1478</t>
  </si>
  <si>
    <t>ANALISTA DE MEDIDAS CAUTELARES</t>
  </si>
  <si>
    <t>Larissa Julineth</t>
  </si>
  <si>
    <t>Chérigo Cedeño</t>
  </si>
  <si>
    <t>8-926-2114</t>
  </si>
  <si>
    <t>AGENTE DE SEGURIDAD I</t>
  </si>
  <si>
    <t xml:space="preserve">Christian Jesús </t>
  </si>
  <si>
    <t xml:space="preserve">Tenorio </t>
  </si>
  <si>
    <t>8-937-806</t>
  </si>
  <si>
    <t>CONDUCTOR DE VEHÍCULO I</t>
  </si>
  <si>
    <t>MAYO - 2022</t>
  </si>
  <si>
    <t>James Smith</t>
  </si>
  <si>
    <t>Ernest Pinzón</t>
  </si>
  <si>
    <t>8-895-1956</t>
  </si>
  <si>
    <t>ANALISTA DE PRESUPUESTO I</t>
  </si>
  <si>
    <t>Marvin Humberto</t>
  </si>
  <si>
    <t>Mc Pherson Jaramillo</t>
  </si>
  <si>
    <t>8-513-669</t>
  </si>
  <si>
    <t>JUNIO - 2022</t>
  </si>
  <si>
    <t>Marvelis Maylene</t>
  </si>
  <si>
    <t>González Pitti</t>
  </si>
  <si>
    <t>8-853-413</t>
  </si>
  <si>
    <t>002</t>
  </si>
  <si>
    <t>Ida Linette</t>
  </si>
  <si>
    <t>Arosemena Goti</t>
  </si>
  <si>
    <t>8-715-51</t>
  </si>
  <si>
    <t>ASISTENTE ADMINISTRATIVO II</t>
  </si>
  <si>
    <t xml:space="preserve">Diego Alejandro </t>
  </si>
  <si>
    <t>Rubio Arosemena</t>
  </si>
  <si>
    <t>8-974-1235</t>
  </si>
  <si>
    <t>ASISTENTE NORMATIVO</t>
  </si>
  <si>
    <t>JULIO - 2022</t>
  </si>
  <si>
    <t>José Luis</t>
  </si>
  <si>
    <t>Vásquez Santos</t>
  </si>
  <si>
    <t>9-727-1633</t>
  </si>
  <si>
    <t>José Ernesto</t>
  </si>
  <si>
    <t>Zapata Arosemena</t>
  </si>
  <si>
    <t>8-828-712</t>
  </si>
  <si>
    <t>ANALISTA DE ORGANIZACIÓN Y SISTEMAS ADMINISTRATIVOS I</t>
  </si>
  <si>
    <t>AGOSTO - 2022</t>
  </si>
  <si>
    <t>Anacaren Kristel</t>
  </si>
  <si>
    <t>Espino Rodríguez</t>
  </si>
  <si>
    <t>6-721-1970</t>
  </si>
  <si>
    <t>FISCAL ADJUNTO ITINERANTE</t>
  </si>
  <si>
    <t>Moisés Abraham</t>
  </si>
  <si>
    <t>López Barrios</t>
  </si>
  <si>
    <t>8-815-2133</t>
  </si>
  <si>
    <t>Ana Milagro</t>
  </si>
  <si>
    <t>Cedeño De La Rosa</t>
  </si>
  <si>
    <t>8-748-982</t>
  </si>
  <si>
    <t>ANALISTA DE RECURSOS HUMANOS I</t>
  </si>
  <si>
    <t>Karmela Irene</t>
  </si>
  <si>
    <t>Ramos De Toma</t>
  </si>
  <si>
    <t>8-790-2404</t>
  </si>
  <si>
    <t>Javier José</t>
  </si>
  <si>
    <t>Rodríguez Flores</t>
  </si>
  <si>
    <t>2-144-638</t>
  </si>
  <si>
    <t>Grisel Anette</t>
  </si>
  <si>
    <t>Morán Mendéz</t>
  </si>
  <si>
    <t>4-742-624</t>
  </si>
  <si>
    <t xml:space="preserve">Yoel </t>
  </si>
  <si>
    <t>Membache Chamapuro</t>
  </si>
  <si>
    <t>8-953-2218</t>
  </si>
  <si>
    <t>ARCHIVÓLOGO</t>
  </si>
  <si>
    <t>SEPTIEMBRE - 2022</t>
  </si>
  <si>
    <t xml:space="preserve">Edwin Augusto </t>
  </si>
  <si>
    <t xml:space="preserve">Vega </t>
  </si>
  <si>
    <t>8-491-26</t>
  </si>
  <si>
    <t>AUDITOR INTERNO</t>
  </si>
  <si>
    <t>Katia Yisell</t>
  </si>
  <si>
    <t>Rodríguez García</t>
  </si>
  <si>
    <t>8-762-644</t>
  </si>
  <si>
    <t>Lyl Marie</t>
  </si>
  <si>
    <t>Torres Marin</t>
  </si>
  <si>
    <t>6-66-56</t>
  </si>
  <si>
    <t>OCTUBRE - 2022</t>
  </si>
  <si>
    <t xml:space="preserve">Ana Patricia </t>
  </si>
  <si>
    <t>Samaniego Alvarado</t>
  </si>
  <si>
    <t>8-946-320</t>
  </si>
  <si>
    <t xml:space="preserve">Martín Alberto </t>
  </si>
  <si>
    <t xml:space="preserve">Atencio </t>
  </si>
  <si>
    <t>4-146-1859</t>
  </si>
  <si>
    <t>Manuel  Olmedo</t>
  </si>
  <si>
    <t>Montenegro Araúz</t>
  </si>
  <si>
    <t>4-739-1604</t>
  </si>
  <si>
    <t>OFICINISTA I</t>
  </si>
  <si>
    <t>Cindy Marfrance</t>
  </si>
  <si>
    <t>Vega Barahona</t>
  </si>
  <si>
    <t>8-902-1003</t>
  </si>
  <si>
    <t>ASISTENTE OPERATIVO JURÍDICO</t>
  </si>
  <si>
    <t>Argés Eduardo</t>
  </si>
  <si>
    <t>Cedeño Rivera</t>
  </si>
  <si>
    <t>8-491-914</t>
  </si>
  <si>
    <t>Raúl Guillermo</t>
  </si>
  <si>
    <t>Avelar Bethancourth</t>
  </si>
  <si>
    <t>8-969-2039</t>
  </si>
  <si>
    <t>José Hidalgo</t>
  </si>
  <si>
    <t>Monterrey De León</t>
  </si>
  <si>
    <t>6-707-2006</t>
  </si>
  <si>
    <t>Danis Nemesio</t>
  </si>
  <si>
    <t>Castillo Serrano</t>
  </si>
  <si>
    <t>4-259-511</t>
  </si>
  <si>
    <t>ASISTENTE JURÍDICO DEL FISCAL</t>
  </si>
  <si>
    <t>Ana Sofía</t>
  </si>
  <si>
    <t>García Morcillo</t>
  </si>
  <si>
    <t>8-953-419</t>
  </si>
  <si>
    <t xml:space="preserve">Gabriel </t>
  </si>
  <si>
    <t>Carreira López</t>
  </si>
  <si>
    <t>6-702-1627</t>
  </si>
  <si>
    <t>Javier Alexander</t>
  </si>
  <si>
    <t>Alveo Reyes</t>
  </si>
  <si>
    <t>8-706-2421</t>
  </si>
  <si>
    <t>Nicole Jeared</t>
  </si>
  <si>
    <t>Hull Arrocha</t>
  </si>
  <si>
    <t>8-894-1158</t>
  </si>
  <si>
    <t>NOVIEMBRE - 2022</t>
  </si>
  <si>
    <t>DICIEMBRE - 2022</t>
  </si>
  <si>
    <t>María Nelys</t>
  </si>
  <si>
    <t>Reyes Chirú</t>
  </si>
  <si>
    <t>8-793-1732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</si>
</sst>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&quot;B/.&quot;\ * #,##0.00_ ;_ &quot;B/.&quot;\ * \-#,##0.00_ ;_ &quot;B/.&quot;\ * &quot;-&quot;??_ ;_ @_ "/>
    <numFmt numFmtId="165" formatCode="[$-F400]h:mm:ss\ AM/PM"/>
    <numFmt numFmtId="166" formatCode="dd/mmm/yyyy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64">
    <xf numFmtId="0" fontId="0" fillId="0" borderId="0" xfId="0"/>
    <xf numFmtId="0" fontId="3" fillId="0" borderId="0" xfId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166" fontId="2" fillId="0" borderId="0" xfId="1" applyNumberFormat="1" applyFont="1" applyFill="1" applyBorder="1" applyAlignment="1">
      <alignment horizontal="right" vertical="center" indent="1"/>
    </xf>
    <xf numFmtId="4" fontId="2" fillId="0" borderId="0" xfId="2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66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 applyFill="1" applyBorder="1" applyAlignment="1"/>
    <xf numFmtId="166" fontId="5" fillId="0" borderId="0" xfId="0" applyNumberFormat="1" applyFont="1" applyFill="1" applyBorder="1" applyAlignment="1"/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6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/>
    </xf>
    <xf numFmtId="166" fontId="2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left" vertical="center"/>
    </xf>
    <xf numFmtId="4" fontId="8" fillId="0" borderId="0" xfId="2" applyNumberFormat="1" applyFont="1" applyFill="1" applyBorder="1" applyAlignment="1">
      <alignment vertical="center"/>
    </xf>
    <xf numFmtId="166" fontId="8" fillId="0" borderId="0" xfId="1" applyNumberFormat="1" applyFont="1" applyFill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" fontId="8" fillId="0" borderId="0" xfId="2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</cellXfs>
  <cellStyles count="7">
    <cellStyle name="Moneda 2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3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/>
    <tableStyle name="FGC" pivot="0" count="4">
      <tableStyleElement type="wholeTable" dxfId="327"/>
      <tableStyleElement type="headerRow" dxfId="326"/>
      <tableStyleElement type="totalRow" dxfId="325"/>
      <tableStyleElement type="firstRowStripe" dxfId="324"/>
    </tableStyle>
  </tableStyles>
  <colors>
    <mruColors>
      <color rgb="FFCFB53B"/>
      <color rgb="FFF1EAC7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cursos_Humanos\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1"/>
      <sheetName val="CARGOS_FGC"/>
      <sheetName val="AÑOS DE SERVICIO"/>
      <sheetName val="DATOS"/>
      <sheetName val="DECRETO Y FUNCIONES"/>
      <sheetName val="2685"/>
      <sheetName val="RESIDENCIA"/>
      <sheetName val="CESE X AÑO"/>
      <sheetName val="2680"/>
      <sheetName val="2722"/>
      <sheetName val="2721"/>
      <sheetName val="CARGOS MEF 2022"/>
      <sheetName val="2738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  <row r="10">
          <cell r="AZ10" t="str">
            <v>Préstamo Institucional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ables/table1.xml><?xml version="1.0" encoding="utf-8"?>
<table xmlns="http://schemas.openxmlformats.org/spreadsheetml/2006/main" id="1" name="Tabla1" displayName="Tabla1" ref="B7:J9" totalsRowCount="1" headerRowDxfId="320" dataDxfId="318" totalsRowDxfId="316" headerRowBorderDxfId="319" tableBorderDxfId="317" totalsRowBorderDxfId="315" headerRowCellStyle="Moneda 2">
  <tableColumns count="9">
    <tableColumn id="4" name="POSICIÓN" totalsRowFunction="custom" dataDxfId="314" totalsRowDxfId="313" dataCellStyle="Normal 2">
      <totalsRowFormula>COUNTA(D8:D8)</totalsRowFormula>
    </tableColumn>
    <tableColumn id="1" name="NOMBRE" totalsRowLabel="funcionarios" dataDxfId="312" totalsRowDxfId="311" dataCellStyle="Normal 2">
      <calculatedColumnFormula>CONCATENATE(#REF!," ",#REF!," ")</calculatedColumnFormula>
    </tableColumn>
    <tableColumn id="2" name="APELLIDO" dataDxfId="310" totalsRowDxfId="309" dataCellStyle="Normal 2">
      <calculatedColumnFormula>CONCATENATE(#REF!," ",#REF!," ")</calculatedColumnFormula>
    </tableColumn>
    <tableColumn id="3" name="CÉDULA" dataDxfId="308" totalsRowDxfId="307" dataCellStyle="Normal 2"/>
    <tableColumn id="9" name="CARGO" dataDxfId="306" totalsRowDxfId="305" dataCellStyle="Normal 2"/>
    <tableColumn id="6" name="SALARIO MENSUAL" totalsRowFunction="sum" dataDxfId="304" totalsRowDxfId="303" dataCellStyle="Moneda 2"/>
    <tableColumn id="8" name="INICIO LABORES" dataDxfId="302" totalsRowDxfId="301" dataCellStyle="Normal 2"/>
    <tableColumn id="5" name="OBJETO DE GASTO" dataDxfId="300" totalsRowDxfId="299" dataCellStyle="Normal 2"/>
    <tableColumn id="10" name="ESTATUS" dataDxfId="298" totalsRowDxfId="297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B7:J9" totalsRowCount="1" headerRowDxfId="293" dataDxfId="291" totalsRowDxfId="289" headerRowBorderDxfId="292" tableBorderDxfId="290" totalsRowBorderDxfId="288" headerRowCellStyle="Moneda 2">
  <tableColumns count="9">
    <tableColumn id="4" name="POSICIÓN" totalsRowFunction="custom" dataDxfId="287" totalsRowDxfId="286" dataCellStyle="Normal 2">
      <totalsRowFormula>COUNTA(D8:D8)</totalsRowFormula>
    </tableColumn>
    <tableColumn id="1" name="NOMBRE" totalsRowLabel="funcionarios" dataDxfId="285" totalsRowDxfId="284" dataCellStyle="Normal 2"/>
    <tableColumn id="2" name="APELLIDO" dataDxfId="283" totalsRowDxfId="282" dataCellStyle="Normal 2"/>
    <tableColumn id="3" name="CÉDULA" dataDxfId="281" totalsRowDxfId="280" dataCellStyle="Normal 2"/>
    <tableColumn id="9" name="CARGO" dataDxfId="279" totalsRowDxfId="278" dataCellStyle="Normal 2"/>
    <tableColumn id="6" name="SALARIO MENSUAL" totalsRowFunction="sum" dataDxfId="277" totalsRowDxfId="276" dataCellStyle="Moneda 2"/>
    <tableColumn id="8" name="INICIO LABORES" dataDxfId="275" totalsRowDxfId="274" dataCellStyle="Normal 2"/>
    <tableColumn id="5" name="OBJETO DE GASTO" dataDxfId="273" totalsRowDxfId="272" dataCellStyle="Normal 2"/>
    <tableColumn id="10" name="ESTATUS" dataDxfId="271" totalsRowDxfId="270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B7:J11" totalsRowCount="1" headerRowDxfId="266" dataDxfId="264" totalsRowDxfId="262" headerRowBorderDxfId="265" tableBorderDxfId="263" totalsRowBorderDxfId="261" headerRowCellStyle="Moneda 2">
  <tableColumns count="9">
    <tableColumn id="4" name="POSICIÓN" totalsRowFunction="custom" dataDxfId="260" totalsRowDxfId="259" dataCellStyle="Normal 2">
      <totalsRowFormula>COUNTA(D8:D10)</totalsRowFormula>
    </tableColumn>
    <tableColumn id="1" name="NOMBRE" totalsRowLabel="funcionarios" dataDxfId="258" totalsRowDxfId="257" dataCellStyle="Normal 2">
      <calculatedColumnFormula>CONCATENATE(#REF!," ",#REF!)</calculatedColumnFormula>
    </tableColumn>
    <tableColumn id="2" name="APELLIDO" dataDxfId="256" totalsRowDxfId="255" dataCellStyle="Normal 2">
      <calculatedColumnFormula>CONCATENATE(#REF!," ",#REF!)</calculatedColumnFormula>
    </tableColumn>
    <tableColumn id="3" name="CÉDULA" dataDxfId="254" totalsRowDxfId="253" dataCellStyle="Normal 2"/>
    <tableColumn id="9" name="CARGO" dataDxfId="252" totalsRowDxfId="251" dataCellStyle="Normal 2"/>
    <tableColumn id="6" name="SALARIO MENSUAL" totalsRowFunction="sum" dataDxfId="250" totalsRowDxfId="249" dataCellStyle="Moneda 2"/>
    <tableColumn id="8" name="INICIO LABORES" dataDxfId="248" totalsRowDxfId="247" dataCellStyle="Normal 2"/>
    <tableColumn id="5" name="OBJETO DE GASTO" dataDxfId="246" totalsRowDxfId="245" dataCellStyle="Normal 2"/>
    <tableColumn id="10" name="ESTATUS" dataDxfId="244" totalsRowDxfId="243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B7:J11" totalsRowCount="1" headerRowDxfId="239" dataDxfId="237" totalsRowDxfId="235" headerRowBorderDxfId="238" tableBorderDxfId="236" totalsRowBorderDxfId="234" headerRowCellStyle="Moneda 2">
  <tableColumns count="9">
    <tableColumn id="4" name="POSICIÓN" totalsRowFunction="custom" dataDxfId="233" totalsRowDxfId="232" dataCellStyle="Normal 2">
      <totalsRowFormula>COUNTA(D8:D10)</totalsRowFormula>
    </tableColumn>
    <tableColumn id="1" name="NOMBRE" totalsRowLabel="funcionarios" dataDxfId="231" totalsRowDxfId="230" dataCellStyle="Normal 2"/>
    <tableColumn id="2" name="APELLIDO" dataDxfId="229" totalsRowDxfId="228" dataCellStyle="Normal 2"/>
    <tableColumn id="3" name="CÉDULA" dataDxfId="227" totalsRowDxfId="226" dataCellStyle="Normal 2"/>
    <tableColumn id="9" name="CARGO" dataDxfId="225" totalsRowDxfId="224" dataCellStyle="Normal 2"/>
    <tableColumn id="6" name="SALARIO MENSUAL" totalsRowFunction="sum" dataDxfId="223" totalsRowDxfId="222" dataCellStyle="Moneda 2"/>
    <tableColumn id="8" name="INICIO LABORES" dataDxfId="221" totalsRowDxfId="220" dataCellStyle="Normal 2"/>
    <tableColumn id="5" name="OBJETO DE GASTO" dataDxfId="219" totalsRowDxfId="218" dataCellStyle="Normal 2"/>
    <tableColumn id="10" name="ESTATUS" dataDxfId="217" totalsRowDxfId="216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id="5" name="Tabla16" displayName="Tabla16" ref="B7:J10" totalsRowCount="1" headerRowDxfId="212" dataDxfId="210" totalsRowDxfId="208" headerRowBorderDxfId="211" tableBorderDxfId="209" totalsRowBorderDxfId="207" headerRowCellStyle="Moneda 2">
  <tableColumns count="9">
    <tableColumn id="4" name="POSICIÓN" totalsRowFunction="custom" dataDxfId="206" totalsRowDxfId="205" dataCellStyle="Normal 2">
      <totalsRowFormula>COUNTA(D8:D9)</totalsRowFormula>
    </tableColumn>
    <tableColumn id="1" name="NOMBRE" totalsRowLabel="funcionarios" dataDxfId="204" totalsRowDxfId="203" dataCellStyle="Normal 2"/>
    <tableColumn id="2" name="APELLIDO" dataDxfId="202" totalsRowDxfId="201" dataCellStyle="Normal 2"/>
    <tableColumn id="3" name="CÉDULA" dataDxfId="200" totalsRowDxfId="199" dataCellStyle="Normal 2"/>
    <tableColumn id="9" name="CARGO" dataDxfId="198" totalsRowDxfId="197" dataCellStyle="Normal 2"/>
    <tableColumn id="6" name="SALARIO MENSUAL" totalsRowFunction="sum" dataDxfId="196" totalsRowDxfId="195" dataCellStyle="Moneda 2"/>
    <tableColumn id="8" name="INICIO LABORES" dataDxfId="194" totalsRowDxfId="193" dataCellStyle="Normal 2"/>
    <tableColumn id="5" name="OBJETO DE GASTO" dataDxfId="192" totalsRowDxfId="191" dataCellStyle="Normal 2"/>
    <tableColumn id="10" name="ESTATUS" dataDxfId="190" totalsRowDxfId="189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id="6" name="Tabla17" displayName="Tabla17" ref="B7:J11" totalsRowCount="1" headerRowDxfId="185" dataDxfId="183" totalsRowDxfId="181" headerRowBorderDxfId="184" tableBorderDxfId="182" totalsRowBorderDxfId="180" headerRowCellStyle="Moneda 2">
  <tableColumns count="9">
    <tableColumn id="4" name="POSICIÓN" totalsRowFunction="custom" dataDxfId="179" totalsRowDxfId="178" dataCellStyle="Normal 2">
      <totalsRowFormula>COUNTA(D8:D10)</totalsRowFormula>
    </tableColumn>
    <tableColumn id="1" name="NOMBRE" totalsRowLabel="funcionarios" dataDxfId="177" totalsRowDxfId="176" dataCellStyle="Normal 2"/>
    <tableColumn id="2" name="APELLIDO" dataDxfId="175" totalsRowDxfId="174" dataCellStyle="Normal 2"/>
    <tableColumn id="3" name="CÉDULA" dataDxfId="173" totalsRowDxfId="172" dataCellStyle="Normal 2"/>
    <tableColumn id="9" name="CARGO" dataDxfId="171" totalsRowDxfId="170" dataCellStyle="Normal 2"/>
    <tableColumn id="6" name="SALARIO MENSUAL" totalsRowFunction="sum" dataDxfId="169" totalsRowDxfId="168" dataCellStyle="Moneda 2"/>
    <tableColumn id="8" name="INICIO LABORES" dataDxfId="167" totalsRowDxfId="166" dataCellStyle="Normal 2"/>
    <tableColumn id="5" name="OBJETO DE GASTO" dataDxfId="165" totalsRowDxfId="164" dataCellStyle="Normal 2"/>
    <tableColumn id="10" name="ESTATUS" dataDxfId="163" totalsRowDxfId="162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id="7" name="Tabla18" displayName="Tabla18" ref="B7:J10" totalsRowCount="1" headerRowDxfId="158" dataDxfId="156" totalsRowDxfId="154" headerRowBorderDxfId="157" tableBorderDxfId="155" totalsRowBorderDxfId="153" headerRowCellStyle="Moneda 2">
  <tableColumns count="9">
    <tableColumn id="4" name="POSICIÓN" totalsRowFunction="custom" dataDxfId="152" totalsRowDxfId="151" dataCellStyle="Normal 2">
      <totalsRowFormula>COUNTA(D8:D9)</totalsRowFormula>
    </tableColumn>
    <tableColumn id="1" name="NOMBRE" totalsRowLabel="funcionarios" dataDxfId="150" totalsRowDxfId="149" dataCellStyle="Normal 2"/>
    <tableColumn id="2" name="APELLIDO" dataDxfId="148" totalsRowDxfId="147" dataCellStyle="Normal 2"/>
    <tableColumn id="3" name="CÉDULA" dataDxfId="146" totalsRowDxfId="145" dataCellStyle="Normal 2"/>
    <tableColumn id="9" name="CARGO" dataDxfId="144" totalsRowDxfId="143" dataCellStyle="Normal 2"/>
    <tableColumn id="6" name="SALARIO MENSUAL" totalsRowFunction="sum" dataDxfId="142" totalsRowDxfId="141" dataCellStyle="Moneda 2"/>
    <tableColumn id="8" name="INICIO LABORES" dataDxfId="140" totalsRowDxfId="139" dataCellStyle="Normal 2"/>
    <tableColumn id="5" name="OBJETO DE GASTO" dataDxfId="138" totalsRowDxfId="137" dataCellStyle="Normal 2"/>
    <tableColumn id="10" name="ESTATUS" dataDxfId="136" totalsRowDxfId="135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id="8" name="Tabla19" displayName="Tabla19" ref="B7:J15" totalsRowCount="1" headerRowDxfId="131" dataDxfId="129" totalsRowDxfId="127" headerRowBorderDxfId="130" tableBorderDxfId="128" totalsRowBorderDxfId="126" headerRowCellStyle="Moneda 2">
  <tableColumns count="9">
    <tableColumn id="4" name="POSICIÓN" totalsRowFunction="custom" dataDxfId="125" totalsRowDxfId="124" dataCellStyle="Normal 2">
      <totalsRowFormula>COUNTA(D8:D14)</totalsRowFormula>
    </tableColumn>
    <tableColumn id="1" name="NOMBRE" totalsRowLabel="funcionarios" dataDxfId="123" totalsRowDxfId="122" dataCellStyle="Normal 2"/>
    <tableColumn id="2" name="APELLIDO" dataDxfId="121" totalsRowDxfId="120" dataCellStyle="Normal 2"/>
    <tableColumn id="3" name="CÉDULA" dataDxfId="119" totalsRowDxfId="118" dataCellStyle="Normal 2"/>
    <tableColumn id="9" name="CARGO" dataDxfId="117" totalsRowDxfId="116" dataCellStyle="Normal 2"/>
    <tableColumn id="6" name="SALARIO MENSUAL" totalsRowFunction="sum" dataDxfId="115" totalsRowDxfId="114" dataCellStyle="Moneda 2"/>
    <tableColumn id="8" name="INICIO LABORES" dataDxfId="113" totalsRowDxfId="112" dataCellStyle="Normal 2"/>
    <tableColumn id="5" name="OBJETO DE GASTO" dataDxfId="111" totalsRowDxfId="110" dataCellStyle="Normal 2"/>
    <tableColumn id="10" name="ESTATUS" dataDxfId="109" totalsRowDxfId="108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id="10" name="Tabla111" displayName="Tabla111" ref="B7:J11" totalsRowCount="1" headerRowDxfId="104" dataDxfId="102" totalsRowDxfId="100" headerRowBorderDxfId="103" tableBorderDxfId="101" totalsRowBorderDxfId="99" headerRowCellStyle="Moneda 2">
  <tableColumns count="9">
    <tableColumn id="4" name="POSICIÓN" totalsRowFunction="custom" dataDxfId="98" totalsRowDxfId="97" dataCellStyle="Normal 2">
      <totalsRowFormula>COUNTA(D8:D10)</totalsRowFormula>
    </tableColumn>
    <tableColumn id="1" name="NOMBRE" totalsRowLabel="funcionarios" dataDxfId="96" totalsRowDxfId="95" dataCellStyle="Normal 2"/>
    <tableColumn id="2" name="APELLIDO" dataDxfId="94" totalsRowDxfId="93" dataCellStyle="Normal 2"/>
    <tableColumn id="3" name="CÉDULA" dataDxfId="92" totalsRowDxfId="91" dataCellStyle="Normal 2"/>
    <tableColumn id="9" name="CARGO" dataDxfId="90" totalsRowDxfId="89" dataCellStyle="Normal 2"/>
    <tableColumn id="6" name="SALARIO MENSUAL" totalsRowFunction="sum" dataDxfId="88" totalsRowDxfId="87" dataCellStyle="Moneda 2"/>
    <tableColumn id="8" name="INICIO LABORES" dataDxfId="86" totalsRowDxfId="85" dataCellStyle="Normal 2"/>
    <tableColumn id="5" name="OBJETO DE GASTO" dataDxfId="84" totalsRowDxfId="83" dataCellStyle="Normal 2"/>
    <tableColumn id="10" name="ESTATUS" dataDxfId="82" totalsRowDxfId="81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id="9" name="Tabla110" displayName="Tabla110" ref="B7:J15" totalsRowCount="1" headerRowDxfId="77" dataDxfId="75" totalsRowDxfId="73" headerRowBorderDxfId="76" tableBorderDxfId="74" totalsRowBorderDxfId="72" headerRowCellStyle="Moneda 2">
  <tableColumns count="9">
    <tableColumn id="4" name="POSICIÓN" totalsRowFunction="custom" dataDxfId="71" totalsRowDxfId="70" dataCellStyle="Normal 2">
      <totalsRowFormula>COUNTA(D8:D14)</totalsRowFormula>
    </tableColumn>
    <tableColumn id="1" name="NOMBRE" totalsRowLabel="funcionarios" dataDxfId="69" totalsRowDxfId="68" dataCellStyle="Normal 2"/>
    <tableColumn id="2" name="APELLIDO" dataDxfId="67" totalsRowDxfId="66" dataCellStyle="Normal 2"/>
    <tableColumn id="3" name="CÉDULA" dataDxfId="65" totalsRowDxfId="64" dataCellStyle="Normal 2"/>
    <tableColumn id="9" name="CARGO" dataDxfId="63" totalsRowDxfId="62" dataCellStyle="Normal 2"/>
    <tableColumn id="6" name="SALARIO MENSUAL" totalsRowFunction="sum" dataDxfId="61" totalsRowDxfId="60" dataCellStyle="Moneda 2"/>
    <tableColumn id="8" name="INICIO LABORES" dataDxfId="59" totalsRowDxfId="58" dataCellStyle="Normal 2"/>
    <tableColumn id="5" name="OBJETO DE GASTO" dataDxfId="57" totalsRowDxfId="56" dataCellStyle="Normal 2"/>
    <tableColumn id="10" name="ESTATUS" dataDxfId="55" totalsRowDxfId="54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id="11" name="Tabla112" displayName="Tabla112" ref="B7:J13" totalsRowCount="1" headerRowDxfId="50" dataDxfId="48" totalsRowDxfId="46" headerRowBorderDxfId="49" tableBorderDxfId="47" totalsRowBorderDxfId="45" headerRowCellStyle="Moneda 2">
  <tableColumns count="9">
    <tableColumn id="4" name="POSICIÓN" totalsRowFunction="custom" dataDxfId="44" totalsRowDxfId="43" dataCellStyle="Normal 2">
      <totalsRowFormula>COUNTA(D8:D12)</totalsRowFormula>
    </tableColumn>
    <tableColumn id="1" name="NOMBRE" totalsRowLabel="funcionarios" dataDxfId="42" totalsRowDxfId="41" dataCellStyle="Normal 2"/>
    <tableColumn id="2" name="APELLIDO" dataDxfId="40" totalsRowDxfId="39" dataCellStyle="Normal 2"/>
    <tableColumn id="3" name="CÉDULA" dataDxfId="38" totalsRowDxfId="37" dataCellStyle="Normal 2"/>
    <tableColumn id="9" name="CARGO" dataDxfId="36" totalsRowDxfId="35" dataCellStyle="Normal 2"/>
    <tableColumn id="6" name="SALARIO MENSUAL" totalsRowFunction="sum" dataDxfId="34" totalsRowDxfId="33" dataCellStyle="Moneda 2"/>
    <tableColumn id="8" name="INICIO LABORES" dataDxfId="32" totalsRowDxfId="31" dataCellStyle="Normal 2"/>
    <tableColumn id="5" name="OBJETO DE GASTO" dataDxfId="30" totalsRowDxfId="29" dataCellStyle="Normal 2"/>
    <tableColumn id="10" name="ESTATUS" dataDxfId="28" totalsRowDxfId="27" dataCellStyle="Moneda 2"/>
  </tableColumns>
  <tableStyleInfo name="FGC" showFirstColumn="0" showLastColumn="0" showRowStripes="1" showColumnStripes="0"/>
</table>
</file>

<file path=xl/tables/table12.xml><?xml version="1.0" encoding="utf-8"?>
<table xmlns="http://schemas.openxmlformats.org/spreadsheetml/2006/main" id="12" name="Tabla113" displayName="Tabla113" ref="B7:J9" totalsRowCount="1" headerRowDxfId="23" dataDxfId="22" totalsRowDxfId="21" headerRowBorderDxfId="19" tableBorderDxfId="20" totalsRowBorderDxfId="18" headerRowCellStyle="Moneda 2">
  <tableColumns count="9">
    <tableColumn id="4" name="POSICIÓN" totalsRowFunction="custom" dataDxfId="16" totalsRowDxfId="17" dataCellStyle="Normal 2">
      <totalsRowFormula>COUNTA(D8:D8)</totalsRowFormula>
    </tableColumn>
    <tableColumn id="1" name="NOMBRE" totalsRowLabel="funcionarios" dataDxfId="14" totalsRowDxfId="15" dataCellStyle="Normal 2"/>
    <tableColumn id="2" name="APELLIDO" dataDxfId="12" totalsRowDxfId="13" dataCellStyle="Normal 2"/>
    <tableColumn id="3" name="CÉDULA" dataDxfId="10" totalsRowDxfId="11" dataCellStyle="Normal 2"/>
    <tableColumn id="9" name="CARGO" dataDxfId="8" totalsRowDxfId="9" dataCellStyle="Normal 2"/>
    <tableColumn id="6" name="SALARIO MENSUAL" totalsRowFunction="sum" dataDxfId="6" totalsRowDxfId="7" dataCellStyle="Moneda 2"/>
    <tableColumn id="8" name="INICIO LABORES" dataDxfId="4" totalsRowDxfId="5" dataCellStyle="Normal 2"/>
    <tableColumn id="5" name="OBJETO DE GASTO" dataDxfId="2" totalsRowDxfId="3" dataCellStyle="Normal 2"/>
    <tableColumn id="10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showGridLines="0" showRuler="0" zoomScale="80" zoomScaleNormal="80" workbookViewId="0">
      <selection activeCell="J8" sqref="J8"/>
    </sheetView>
  </sheetViews>
  <sheetFormatPr baseColWidth="10" defaultRowHeight="15.75" x14ac:dyDescent="0.25"/>
  <cols>
    <col min="1" max="1" width="6.710937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69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4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15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1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22.5" customHeight="1" x14ac:dyDescent="0.25">
      <c r="B8" s="4">
        <v>77</v>
      </c>
      <c r="C8" s="5" t="s">
        <v>16</v>
      </c>
      <c r="D8" s="5" t="s">
        <v>17</v>
      </c>
      <c r="E8" s="11" t="s">
        <v>18</v>
      </c>
      <c r="F8" s="5" t="s">
        <v>19</v>
      </c>
      <c r="G8" s="7">
        <v>2300</v>
      </c>
      <c r="H8" s="19">
        <v>44573</v>
      </c>
      <c r="I8" s="9" t="s">
        <v>12</v>
      </c>
      <c r="J8" s="20" t="s">
        <v>14</v>
      </c>
    </row>
    <row r="9" spans="2:10" ht="15" x14ac:dyDescent="0.25">
      <c r="B9" s="21">
        <f>COUNTA(D8:D8)</f>
        <v>1</v>
      </c>
      <c r="C9" s="22" t="s">
        <v>11</v>
      </c>
      <c r="D9" s="22"/>
      <c r="E9" s="21"/>
      <c r="F9" s="22"/>
      <c r="G9" s="14">
        <f>SUBTOTAL(109,Tabla1[SALARIO MENSUAL])</f>
        <v>2300</v>
      </c>
      <c r="H9" s="23"/>
      <c r="I9" s="23"/>
      <c r="J9" s="14"/>
    </row>
    <row r="11" spans="2:10" x14ac:dyDescent="0.25">
      <c r="B11" s="6"/>
    </row>
  </sheetData>
  <mergeCells count="4">
    <mergeCell ref="B5:J5"/>
    <mergeCell ref="B4:J4"/>
    <mergeCell ref="B2:J2"/>
    <mergeCell ref="B1:J1"/>
  </mergeCells>
  <conditionalFormatting sqref="E9:E1048576 E6:E7 E3">
    <cfRule type="duplicateValues" dxfId="323" priority="64"/>
  </conditionalFormatting>
  <conditionalFormatting sqref="B9:B1048576 B1:B7">
    <cfRule type="duplicateValues" dxfId="322" priority="68"/>
  </conditionalFormatting>
  <conditionalFormatting sqref="B8">
    <cfRule type="duplicateValues" dxfId="321" priority="85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showGridLines="0" showRuler="0" zoomScale="80" zoomScaleNormal="80" workbookViewId="0">
      <selection activeCell="D19" sqref="D19"/>
    </sheetView>
  </sheetViews>
  <sheetFormatPr baseColWidth="10" defaultRowHeight="15.75" x14ac:dyDescent="0.25"/>
  <cols>
    <col min="1" max="1" width="6.710937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69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27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20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26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22.5" customHeight="1" x14ac:dyDescent="0.25">
      <c r="B8" s="27"/>
      <c r="C8" s="5"/>
      <c r="D8" s="5"/>
      <c r="E8" s="11"/>
      <c r="F8" s="5"/>
      <c r="G8" s="7"/>
      <c r="H8" s="19"/>
      <c r="I8" s="9"/>
      <c r="J8" s="20"/>
    </row>
    <row r="9" spans="2:10" ht="15" x14ac:dyDescent="0.25">
      <c r="B9" s="21">
        <f>COUNTA(D8:D8)</f>
        <v>0</v>
      </c>
      <c r="C9" s="22" t="s">
        <v>11</v>
      </c>
      <c r="D9" s="22"/>
      <c r="E9" s="21"/>
      <c r="F9" s="22"/>
      <c r="G9" s="14">
        <f>SUBTOTAL(109,Tabla13[SALARIO MENSUAL])</f>
        <v>0</v>
      </c>
      <c r="H9" s="23"/>
      <c r="I9" s="23"/>
      <c r="J9" s="14"/>
    </row>
    <row r="11" spans="2:10" x14ac:dyDescent="0.25">
      <c r="B11" s="6" t="s">
        <v>21</v>
      </c>
    </row>
  </sheetData>
  <mergeCells count="4">
    <mergeCell ref="B1:J1"/>
    <mergeCell ref="B2:J2"/>
    <mergeCell ref="B4:J4"/>
    <mergeCell ref="B5:J5"/>
  </mergeCells>
  <conditionalFormatting sqref="E9:E1048576 E6:E7 E3">
    <cfRule type="duplicateValues" dxfId="296" priority="1"/>
  </conditionalFormatting>
  <conditionalFormatting sqref="B9:B1048576 B1:B7">
    <cfRule type="duplicateValues" dxfId="295" priority="2"/>
  </conditionalFormatting>
  <conditionalFormatting sqref="B8">
    <cfRule type="duplicateValues" dxfId="294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="85" zoomScaleNormal="85" workbookViewId="0">
      <selection activeCell="F19" sqref="F19"/>
    </sheetView>
  </sheetViews>
  <sheetFormatPr baseColWidth="10" defaultRowHeight="15.75" x14ac:dyDescent="0.25"/>
  <cols>
    <col min="1" max="1" width="6.710937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69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29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22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28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29">
        <v>724</v>
      </c>
      <c r="C8" s="5" t="s">
        <v>23</v>
      </c>
      <c r="D8" s="5" t="s">
        <v>24</v>
      </c>
      <c r="E8" s="11" t="s">
        <v>25</v>
      </c>
      <c r="F8" s="5" t="s">
        <v>26</v>
      </c>
      <c r="G8" s="7">
        <v>1000</v>
      </c>
      <c r="H8" s="32">
        <v>44636</v>
      </c>
      <c r="I8" s="9" t="s">
        <v>12</v>
      </c>
      <c r="J8" s="20" t="s">
        <v>27</v>
      </c>
    </row>
    <row r="9" spans="2:10" ht="15" x14ac:dyDescent="0.25">
      <c r="B9" s="33">
        <v>170</v>
      </c>
      <c r="C9" s="34" t="s">
        <v>28</v>
      </c>
      <c r="D9" s="34" t="s">
        <v>29</v>
      </c>
      <c r="E9" s="35" t="s">
        <v>30</v>
      </c>
      <c r="F9" s="36" t="s">
        <v>31</v>
      </c>
      <c r="G9" s="7">
        <v>750</v>
      </c>
      <c r="H9" s="37">
        <v>44641</v>
      </c>
      <c r="I9" s="38" t="s">
        <v>12</v>
      </c>
      <c r="J9" s="20" t="s">
        <v>14</v>
      </c>
    </row>
    <row r="10" spans="2:10" ht="15" x14ac:dyDescent="0.25">
      <c r="B10" s="33">
        <v>104</v>
      </c>
      <c r="C10" s="34" t="s">
        <v>32</v>
      </c>
      <c r="D10" s="34" t="s">
        <v>33</v>
      </c>
      <c r="E10" s="35" t="s">
        <v>34</v>
      </c>
      <c r="F10" s="36" t="s">
        <v>35</v>
      </c>
      <c r="G10" s="7">
        <v>675</v>
      </c>
      <c r="H10" s="37">
        <v>44642</v>
      </c>
      <c r="I10" s="38" t="s">
        <v>12</v>
      </c>
      <c r="J10" s="20" t="s">
        <v>14</v>
      </c>
    </row>
    <row r="11" spans="2:10" ht="15" x14ac:dyDescent="0.25">
      <c r="B11" s="21">
        <f>COUNTA(D8:D10)</f>
        <v>3</v>
      </c>
      <c r="C11" s="22" t="s">
        <v>11</v>
      </c>
      <c r="D11" s="22"/>
      <c r="E11" s="21"/>
      <c r="F11" s="22"/>
      <c r="G11" s="14">
        <f>SUBTOTAL(109,Tabla14[SALARIO MENSUAL])</f>
        <v>2425</v>
      </c>
      <c r="H11" s="23"/>
      <c r="I11" s="23"/>
      <c r="J11" s="14"/>
    </row>
    <row r="13" spans="2:10" x14ac:dyDescent="0.25">
      <c r="B13" s="6"/>
    </row>
  </sheetData>
  <mergeCells count="4">
    <mergeCell ref="B1:J1"/>
    <mergeCell ref="B2:J2"/>
    <mergeCell ref="B4:J4"/>
    <mergeCell ref="B5:J5"/>
  </mergeCells>
  <conditionalFormatting sqref="E11:E1048576 E6:E7 E3">
    <cfRule type="duplicateValues" dxfId="269" priority="1"/>
  </conditionalFormatting>
  <conditionalFormatting sqref="B11:B1048576 B1:B7">
    <cfRule type="duplicateValues" dxfId="268" priority="2"/>
  </conditionalFormatting>
  <conditionalFormatting sqref="B8:B10">
    <cfRule type="duplicateValues" dxfId="267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="85" zoomScaleNormal="85" workbookViewId="0">
      <selection activeCell="I18" sqref="I18"/>
    </sheetView>
  </sheetViews>
  <sheetFormatPr baseColWidth="10" defaultRowHeight="15.75" x14ac:dyDescent="0.25"/>
  <cols>
    <col min="1" max="1" width="6.710937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69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31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36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30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31">
        <v>65</v>
      </c>
      <c r="C8" s="5" t="s">
        <v>37</v>
      </c>
      <c r="D8" s="5" t="s">
        <v>38</v>
      </c>
      <c r="E8" s="11" t="s">
        <v>39</v>
      </c>
      <c r="F8" s="5" t="s">
        <v>40</v>
      </c>
      <c r="G8" s="7">
        <v>1250</v>
      </c>
      <c r="H8" s="32">
        <v>44669</v>
      </c>
      <c r="I8" s="9" t="s">
        <v>12</v>
      </c>
      <c r="J8" s="20" t="s">
        <v>14</v>
      </c>
    </row>
    <row r="9" spans="2:10" ht="15" x14ac:dyDescent="0.25">
      <c r="B9" s="33">
        <v>72</v>
      </c>
      <c r="C9" s="34" t="s">
        <v>41</v>
      </c>
      <c r="D9" s="34" t="s">
        <v>42</v>
      </c>
      <c r="E9" s="35" t="s">
        <v>43</v>
      </c>
      <c r="F9" s="36" t="s">
        <v>44</v>
      </c>
      <c r="G9" s="7">
        <v>700</v>
      </c>
      <c r="H9" s="37">
        <v>44669</v>
      </c>
      <c r="I9" s="38" t="s">
        <v>12</v>
      </c>
      <c r="J9" s="20" t="s">
        <v>14</v>
      </c>
    </row>
    <row r="10" spans="2:10" ht="15" x14ac:dyDescent="0.25">
      <c r="B10" s="33">
        <v>68</v>
      </c>
      <c r="C10" s="34" t="s">
        <v>45</v>
      </c>
      <c r="D10" s="34" t="s">
        <v>46</v>
      </c>
      <c r="E10" s="35" t="s">
        <v>47</v>
      </c>
      <c r="F10" s="36" t="s">
        <v>48</v>
      </c>
      <c r="G10" s="7">
        <v>700</v>
      </c>
      <c r="H10" s="37">
        <v>44669</v>
      </c>
      <c r="I10" s="38" t="s">
        <v>12</v>
      </c>
      <c r="J10" s="20" t="s">
        <v>14</v>
      </c>
    </row>
    <row r="11" spans="2:10" ht="15" x14ac:dyDescent="0.25">
      <c r="B11" s="21">
        <f>COUNTA(D8:D10)</f>
        <v>3</v>
      </c>
      <c r="C11" s="22" t="s">
        <v>11</v>
      </c>
      <c r="D11" s="22"/>
      <c r="E11" s="21"/>
      <c r="F11" s="22"/>
      <c r="G11" s="14">
        <f>SUBTOTAL(109,Tabla15[SALARIO MENSUAL])</f>
        <v>2650</v>
      </c>
      <c r="H11" s="23"/>
      <c r="I11" s="23"/>
      <c r="J11" s="14"/>
    </row>
    <row r="13" spans="2:10" x14ac:dyDescent="0.25">
      <c r="B13" s="6"/>
    </row>
  </sheetData>
  <mergeCells count="4">
    <mergeCell ref="B1:J1"/>
    <mergeCell ref="B2:J2"/>
    <mergeCell ref="B4:J4"/>
    <mergeCell ref="B5:J5"/>
  </mergeCells>
  <conditionalFormatting sqref="E11:E1048576 E6:E7 E3">
    <cfRule type="duplicateValues" dxfId="242" priority="1"/>
  </conditionalFormatting>
  <conditionalFormatting sqref="B11:B1048576 B1:B7">
    <cfRule type="duplicateValues" dxfId="241" priority="2"/>
  </conditionalFormatting>
  <conditionalFormatting sqref="B8:B10">
    <cfRule type="duplicateValues" dxfId="240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2"/>
  <sheetViews>
    <sheetView showGridLines="0" showRuler="0" zoomScale="85" zoomScaleNormal="85" workbookViewId="0">
      <selection activeCell="F21" sqref="F21"/>
    </sheetView>
  </sheetViews>
  <sheetFormatPr baseColWidth="10" defaultRowHeight="15.75" x14ac:dyDescent="0.25"/>
  <cols>
    <col min="1" max="1" width="6.710937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69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40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49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39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40">
        <v>31</v>
      </c>
      <c r="C8" s="5" t="s">
        <v>50</v>
      </c>
      <c r="D8" s="5" t="s">
        <v>51</v>
      </c>
      <c r="E8" s="11" t="s">
        <v>52</v>
      </c>
      <c r="F8" s="5" t="s">
        <v>53</v>
      </c>
      <c r="G8" s="7">
        <v>1000</v>
      </c>
      <c r="H8" s="32">
        <v>44697</v>
      </c>
      <c r="I8" s="9" t="s">
        <v>12</v>
      </c>
      <c r="J8" s="20" t="s">
        <v>14</v>
      </c>
    </row>
    <row r="9" spans="2:10" ht="15" x14ac:dyDescent="0.25">
      <c r="B9" s="33">
        <v>68</v>
      </c>
      <c r="C9" s="5" t="s">
        <v>54</v>
      </c>
      <c r="D9" s="34" t="s">
        <v>55</v>
      </c>
      <c r="E9" s="35" t="s">
        <v>56</v>
      </c>
      <c r="F9" s="36" t="s">
        <v>48</v>
      </c>
      <c r="G9" s="7">
        <v>700</v>
      </c>
      <c r="H9" s="37">
        <v>44711</v>
      </c>
      <c r="I9" s="38" t="s">
        <v>12</v>
      </c>
      <c r="J9" s="20" t="s">
        <v>14</v>
      </c>
    </row>
    <row r="10" spans="2:10" ht="15" x14ac:dyDescent="0.25">
      <c r="B10" s="21">
        <f>COUNTA(D8:D9)</f>
        <v>2</v>
      </c>
      <c r="C10" s="22" t="s">
        <v>11</v>
      </c>
      <c r="D10" s="22"/>
      <c r="E10" s="21"/>
      <c r="F10" s="22"/>
      <c r="G10" s="14">
        <f>SUBTOTAL(109,Tabla16[SALARIO MENSUAL])</f>
        <v>1700</v>
      </c>
      <c r="H10" s="23"/>
      <c r="I10" s="23"/>
      <c r="J10" s="14"/>
    </row>
    <row r="12" spans="2:10" x14ac:dyDescent="0.25">
      <c r="B12" s="6"/>
    </row>
  </sheetData>
  <mergeCells count="4">
    <mergeCell ref="B1:J1"/>
    <mergeCell ref="B2:J2"/>
    <mergeCell ref="B4:J4"/>
    <mergeCell ref="B5:J5"/>
  </mergeCells>
  <conditionalFormatting sqref="E10:E1048576 E6:E7 E3">
    <cfRule type="duplicateValues" dxfId="215" priority="1"/>
  </conditionalFormatting>
  <conditionalFormatting sqref="B10:B1048576 B1:B7">
    <cfRule type="duplicateValues" dxfId="214" priority="2"/>
  </conditionalFormatting>
  <conditionalFormatting sqref="B8:B9">
    <cfRule type="duplicateValues" dxfId="213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="80" zoomScaleNormal="80" workbookViewId="0">
      <selection activeCell="F17" sqref="F17"/>
    </sheetView>
  </sheetViews>
  <sheetFormatPr baseColWidth="10" defaultRowHeight="15.75" x14ac:dyDescent="0.25"/>
  <cols>
    <col min="1" max="1" width="6.710937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69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42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57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41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42">
        <v>721</v>
      </c>
      <c r="C8" s="5" t="s">
        <v>58</v>
      </c>
      <c r="D8" s="5" t="s">
        <v>59</v>
      </c>
      <c r="E8" s="11" t="s">
        <v>60</v>
      </c>
      <c r="F8" s="5" t="s">
        <v>26</v>
      </c>
      <c r="G8" s="7">
        <v>700</v>
      </c>
      <c r="H8" s="32">
        <v>44715</v>
      </c>
      <c r="I8" s="9" t="s">
        <v>61</v>
      </c>
      <c r="J8" s="20" t="s">
        <v>27</v>
      </c>
    </row>
    <row r="9" spans="2:10" ht="15.75" customHeight="1" x14ac:dyDescent="0.25">
      <c r="B9" s="33">
        <v>725</v>
      </c>
      <c r="C9" s="5" t="s">
        <v>62</v>
      </c>
      <c r="D9" s="34" t="s">
        <v>63</v>
      </c>
      <c r="E9" s="35" t="s">
        <v>64</v>
      </c>
      <c r="F9" s="36" t="s">
        <v>65</v>
      </c>
      <c r="G9" s="7">
        <v>2600</v>
      </c>
      <c r="H9" s="37">
        <v>44713</v>
      </c>
      <c r="I9" s="38" t="s">
        <v>61</v>
      </c>
      <c r="J9" s="20" t="s">
        <v>27</v>
      </c>
    </row>
    <row r="10" spans="2:10" ht="15" x14ac:dyDescent="0.25">
      <c r="B10" s="33">
        <v>150</v>
      </c>
      <c r="C10" s="5" t="s">
        <v>66</v>
      </c>
      <c r="D10" s="34" t="s">
        <v>67</v>
      </c>
      <c r="E10" s="35" t="s">
        <v>68</v>
      </c>
      <c r="F10" s="36" t="s">
        <v>69</v>
      </c>
      <c r="G10" s="7">
        <v>1000</v>
      </c>
      <c r="H10" s="37">
        <v>44728</v>
      </c>
      <c r="I10" s="38" t="s">
        <v>12</v>
      </c>
      <c r="J10" s="20" t="s">
        <v>14</v>
      </c>
    </row>
    <row r="11" spans="2:10" ht="15" x14ac:dyDescent="0.25">
      <c r="B11" s="21">
        <f>COUNTA(D8:D10)</f>
        <v>3</v>
      </c>
      <c r="C11" s="22" t="s">
        <v>11</v>
      </c>
      <c r="D11" s="22"/>
      <c r="E11" s="21"/>
      <c r="F11" s="22"/>
      <c r="G11" s="14">
        <f>SUBTOTAL(109,Tabla17[SALARIO MENSUAL])</f>
        <v>4300</v>
      </c>
      <c r="H11" s="23"/>
      <c r="I11" s="23"/>
      <c r="J11" s="14"/>
    </row>
    <row r="13" spans="2:10" x14ac:dyDescent="0.25">
      <c r="B13" s="6"/>
    </row>
  </sheetData>
  <mergeCells count="4">
    <mergeCell ref="B1:J1"/>
    <mergeCell ref="B2:J2"/>
    <mergeCell ref="B4:J4"/>
    <mergeCell ref="B5:J5"/>
  </mergeCells>
  <conditionalFormatting sqref="E11:E1048576 E6:E7 E3">
    <cfRule type="duplicateValues" dxfId="188" priority="1"/>
  </conditionalFormatting>
  <conditionalFormatting sqref="B11:B1048576 B1:B7">
    <cfRule type="duplicateValues" dxfId="187" priority="2"/>
  </conditionalFormatting>
  <conditionalFormatting sqref="B8:B10">
    <cfRule type="duplicateValues" dxfId="186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2"/>
  <sheetViews>
    <sheetView showGridLines="0" showRuler="0" zoomScale="80" zoomScaleNormal="80" workbookViewId="0">
      <selection activeCell="F18" sqref="F18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73.7109375" style="24" bestFit="1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44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70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43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44">
        <v>20</v>
      </c>
      <c r="C8" s="5" t="s">
        <v>71</v>
      </c>
      <c r="D8" s="5" t="s">
        <v>72</v>
      </c>
      <c r="E8" s="11" t="s">
        <v>73</v>
      </c>
      <c r="F8" s="5" t="s">
        <v>19</v>
      </c>
      <c r="G8" s="7">
        <v>2300</v>
      </c>
      <c r="H8" s="32">
        <v>44760</v>
      </c>
      <c r="I8" s="9" t="s">
        <v>12</v>
      </c>
      <c r="J8" s="20" t="s">
        <v>14</v>
      </c>
    </row>
    <row r="9" spans="2:10" ht="15.75" customHeight="1" x14ac:dyDescent="0.25">
      <c r="B9" s="33">
        <v>12</v>
      </c>
      <c r="C9" s="5" t="s">
        <v>74</v>
      </c>
      <c r="D9" s="34" t="s">
        <v>75</v>
      </c>
      <c r="E9" s="35" t="s">
        <v>76</v>
      </c>
      <c r="F9" s="36" t="s">
        <v>77</v>
      </c>
      <c r="G9" s="7">
        <v>1050</v>
      </c>
      <c r="H9" s="37">
        <v>44760</v>
      </c>
      <c r="I9" s="38" t="s">
        <v>12</v>
      </c>
      <c r="J9" s="20" t="s">
        <v>14</v>
      </c>
    </row>
    <row r="10" spans="2:10" ht="15" x14ac:dyDescent="0.25">
      <c r="B10" s="21">
        <f>COUNTA(D8:D9)</f>
        <v>2</v>
      </c>
      <c r="C10" s="22" t="s">
        <v>11</v>
      </c>
      <c r="D10" s="22"/>
      <c r="E10" s="21"/>
      <c r="F10" s="22"/>
      <c r="G10" s="14">
        <f>SUBTOTAL(109,Tabla18[SALARIO MENSUAL])</f>
        <v>3350</v>
      </c>
      <c r="H10" s="23"/>
      <c r="I10" s="23"/>
      <c r="J10" s="14"/>
    </row>
    <row r="12" spans="2:10" x14ac:dyDescent="0.25">
      <c r="B12" s="6"/>
    </row>
  </sheetData>
  <mergeCells count="4">
    <mergeCell ref="B1:J1"/>
    <mergeCell ref="B2:J2"/>
    <mergeCell ref="B4:J4"/>
    <mergeCell ref="B5:J5"/>
  </mergeCells>
  <conditionalFormatting sqref="E10:E1048576 E6:E7 E3">
    <cfRule type="duplicateValues" dxfId="161" priority="1"/>
  </conditionalFormatting>
  <conditionalFormatting sqref="B10:B1048576 B1:B7">
    <cfRule type="duplicateValues" dxfId="160" priority="2"/>
  </conditionalFormatting>
  <conditionalFormatting sqref="B8:B9">
    <cfRule type="duplicateValues" dxfId="159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7"/>
  <sheetViews>
    <sheetView showGridLines="0" showRuler="0" zoomScale="80" zoomScaleNormal="80" workbookViewId="0">
      <selection activeCell="D25" sqref="D25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73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46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78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45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46">
        <v>100</v>
      </c>
      <c r="C8" s="5" t="s">
        <v>79</v>
      </c>
      <c r="D8" s="5" t="s">
        <v>80</v>
      </c>
      <c r="E8" s="11" t="s">
        <v>81</v>
      </c>
      <c r="F8" s="5" t="s">
        <v>82</v>
      </c>
      <c r="G8" s="7">
        <v>1650</v>
      </c>
      <c r="H8" s="32">
        <v>44774</v>
      </c>
      <c r="I8" s="9" t="s">
        <v>12</v>
      </c>
      <c r="J8" s="20" t="s">
        <v>14</v>
      </c>
    </row>
    <row r="9" spans="2:10" ht="15.75" customHeight="1" x14ac:dyDescent="0.25">
      <c r="B9" s="33">
        <v>728</v>
      </c>
      <c r="C9" s="5" t="s">
        <v>83</v>
      </c>
      <c r="D9" s="5" t="s">
        <v>84</v>
      </c>
      <c r="E9" s="35" t="s">
        <v>85</v>
      </c>
      <c r="F9" s="36" t="s">
        <v>26</v>
      </c>
      <c r="G9" s="7">
        <v>850</v>
      </c>
      <c r="H9" s="37">
        <v>44774</v>
      </c>
      <c r="I9" s="9" t="s">
        <v>61</v>
      </c>
      <c r="J9" s="20" t="s">
        <v>27</v>
      </c>
    </row>
    <row r="10" spans="2:10" ht="15" x14ac:dyDescent="0.25">
      <c r="B10" s="49">
        <v>154</v>
      </c>
      <c r="C10" s="5" t="s">
        <v>86</v>
      </c>
      <c r="D10" s="5" t="s">
        <v>87</v>
      </c>
      <c r="E10" s="50" t="s">
        <v>88</v>
      </c>
      <c r="F10" s="51" t="s">
        <v>89</v>
      </c>
      <c r="G10" s="52">
        <v>800</v>
      </c>
      <c r="H10" s="53">
        <v>44777</v>
      </c>
      <c r="I10" s="9" t="s">
        <v>12</v>
      </c>
      <c r="J10" s="20" t="s">
        <v>14</v>
      </c>
    </row>
    <row r="11" spans="2:10" ht="15" x14ac:dyDescent="0.25">
      <c r="B11" s="49">
        <v>165</v>
      </c>
      <c r="C11" s="5" t="s">
        <v>90</v>
      </c>
      <c r="D11" s="5" t="s">
        <v>91</v>
      </c>
      <c r="E11" s="50" t="s">
        <v>92</v>
      </c>
      <c r="F11" s="51" t="s">
        <v>26</v>
      </c>
      <c r="G11" s="52">
        <v>800</v>
      </c>
      <c r="H11" s="53">
        <v>44789</v>
      </c>
      <c r="I11" s="9" t="s">
        <v>12</v>
      </c>
      <c r="J11" s="20" t="s">
        <v>14</v>
      </c>
    </row>
    <row r="12" spans="2:10" ht="15" x14ac:dyDescent="0.25">
      <c r="B12" s="49">
        <v>167</v>
      </c>
      <c r="C12" s="5" t="s">
        <v>93</v>
      </c>
      <c r="D12" s="5" t="s">
        <v>94</v>
      </c>
      <c r="E12" s="50" t="s">
        <v>95</v>
      </c>
      <c r="F12" s="51" t="s">
        <v>44</v>
      </c>
      <c r="G12" s="52">
        <v>700</v>
      </c>
      <c r="H12" s="53">
        <v>44789</v>
      </c>
      <c r="I12" s="9" t="s">
        <v>12</v>
      </c>
      <c r="J12" s="20" t="s">
        <v>14</v>
      </c>
    </row>
    <row r="13" spans="2:10" ht="15" x14ac:dyDescent="0.25">
      <c r="B13" s="49">
        <v>9</v>
      </c>
      <c r="C13" s="5" t="s">
        <v>96</v>
      </c>
      <c r="D13" s="5" t="s">
        <v>97</v>
      </c>
      <c r="E13" s="50" t="s">
        <v>98</v>
      </c>
      <c r="F13" s="51" t="s">
        <v>26</v>
      </c>
      <c r="G13" s="52">
        <v>1200</v>
      </c>
      <c r="H13" s="53">
        <v>44795</v>
      </c>
      <c r="I13" s="9" t="s">
        <v>12</v>
      </c>
      <c r="J13" s="20" t="s">
        <v>14</v>
      </c>
    </row>
    <row r="14" spans="2:10" ht="15" x14ac:dyDescent="0.25">
      <c r="B14" s="49">
        <v>48</v>
      </c>
      <c r="C14" s="5" t="s">
        <v>99</v>
      </c>
      <c r="D14" s="5" t="s">
        <v>100</v>
      </c>
      <c r="E14" s="50" t="s">
        <v>101</v>
      </c>
      <c r="F14" s="51" t="s">
        <v>102</v>
      </c>
      <c r="G14" s="52">
        <v>800</v>
      </c>
      <c r="H14" s="53">
        <v>44802</v>
      </c>
      <c r="I14" s="9" t="s">
        <v>12</v>
      </c>
      <c r="J14" s="20" t="s">
        <v>14</v>
      </c>
    </row>
    <row r="15" spans="2:10" ht="15" x14ac:dyDescent="0.25">
      <c r="B15" s="21">
        <f>COUNTA(D8:D14)</f>
        <v>7</v>
      </c>
      <c r="C15" s="22" t="s">
        <v>11</v>
      </c>
      <c r="D15" s="22"/>
      <c r="E15" s="21"/>
      <c r="F15" s="22"/>
      <c r="G15" s="14">
        <f>SUBTOTAL(109,Tabla19[SALARIO MENSUAL])</f>
        <v>6800</v>
      </c>
      <c r="H15" s="23"/>
      <c r="I15" s="23"/>
      <c r="J15" s="14"/>
    </row>
    <row r="17" spans="2:2" x14ac:dyDescent="0.25">
      <c r="B17" s="6"/>
    </row>
  </sheetData>
  <mergeCells count="4">
    <mergeCell ref="B1:J1"/>
    <mergeCell ref="B2:J2"/>
    <mergeCell ref="B4:J4"/>
    <mergeCell ref="B5:J5"/>
  </mergeCells>
  <conditionalFormatting sqref="E15:E1048576 E6:E7 E3">
    <cfRule type="duplicateValues" dxfId="134" priority="1"/>
  </conditionalFormatting>
  <conditionalFormatting sqref="B15:B1048576 B1:B7">
    <cfRule type="duplicateValues" dxfId="133" priority="2"/>
  </conditionalFormatting>
  <conditionalFormatting sqref="B8:B14">
    <cfRule type="duplicateValues" dxfId="132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="80" zoomScaleNormal="80" workbookViewId="0">
      <selection activeCell="D10" sqref="D10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73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48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103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47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48">
        <v>151</v>
      </c>
      <c r="C8" s="5" t="s">
        <v>104</v>
      </c>
      <c r="D8" s="5" t="s">
        <v>105</v>
      </c>
      <c r="E8" s="11" t="s">
        <v>106</v>
      </c>
      <c r="F8" s="5" t="s">
        <v>107</v>
      </c>
      <c r="G8" s="7">
        <v>1500</v>
      </c>
      <c r="H8" s="32">
        <v>44805</v>
      </c>
      <c r="I8" s="9" t="s">
        <v>12</v>
      </c>
      <c r="J8" s="20" t="s">
        <v>14</v>
      </c>
    </row>
    <row r="9" spans="2:10" ht="15.75" customHeight="1" x14ac:dyDescent="0.25">
      <c r="B9" s="33">
        <v>721</v>
      </c>
      <c r="C9" s="5" t="s">
        <v>108</v>
      </c>
      <c r="D9" s="5" t="s">
        <v>109</v>
      </c>
      <c r="E9" s="35" t="s">
        <v>110</v>
      </c>
      <c r="F9" s="36" t="s">
        <v>26</v>
      </c>
      <c r="G9" s="7">
        <v>800</v>
      </c>
      <c r="H9" s="37">
        <v>44805</v>
      </c>
      <c r="I9" s="9" t="s">
        <v>61</v>
      </c>
      <c r="J9" s="20" t="s">
        <v>27</v>
      </c>
    </row>
    <row r="10" spans="2:10" ht="15" x14ac:dyDescent="0.25">
      <c r="B10" s="33">
        <v>166</v>
      </c>
      <c r="C10" s="5" t="s">
        <v>111</v>
      </c>
      <c r="D10" s="5" t="s">
        <v>112</v>
      </c>
      <c r="E10" s="35" t="s">
        <v>113</v>
      </c>
      <c r="F10" s="36" t="s">
        <v>35</v>
      </c>
      <c r="G10" s="7">
        <v>675</v>
      </c>
      <c r="H10" s="37">
        <v>44832</v>
      </c>
      <c r="I10" s="9" t="s">
        <v>12</v>
      </c>
      <c r="J10" s="20" t="s">
        <v>14</v>
      </c>
    </row>
    <row r="11" spans="2:10" ht="15" x14ac:dyDescent="0.25">
      <c r="B11" s="21">
        <f>COUNTA(D8:D10)</f>
        <v>3</v>
      </c>
      <c r="C11" s="22" t="s">
        <v>11</v>
      </c>
      <c r="D11" s="22"/>
      <c r="E11" s="21"/>
      <c r="F11" s="22"/>
      <c r="G11" s="14">
        <f>SUBTOTAL(109,Tabla111[SALARIO MENSUAL])</f>
        <v>2975</v>
      </c>
      <c r="H11" s="23"/>
      <c r="I11" s="23"/>
      <c r="J11" s="14"/>
    </row>
    <row r="13" spans="2:10" x14ac:dyDescent="0.25">
      <c r="B13" s="6"/>
    </row>
  </sheetData>
  <mergeCells count="4">
    <mergeCell ref="B1:J1"/>
    <mergeCell ref="B2:J2"/>
    <mergeCell ref="B4:J4"/>
    <mergeCell ref="B5:J5"/>
  </mergeCells>
  <conditionalFormatting sqref="E11:E1048576 E6:E7 E3">
    <cfRule type="duplicateValues" dxfId="107" priority="1"/>
  </conditionalFormatting>
  <conditionalFormatting sqref="B11:B1048576 B1:B7">
    <cfRule type="duplicateValues" dxfId="106" priority="2"/>
  </conditionalFormatting>
  <conditionalFormatting sqref="B8:B10">
    <cfRule type="duplicateValues" dxfId="105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7"/>
  <sheetViews>
    <sheetView showGridLines="0" showRuler="0" zoomScale="80" zoomScaleNormal="80" workbookViewId="0">
      <selection activeCell="F21" sqref="F21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73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55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114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54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55">
        <v>724</v>
      </c>
      <c r="C8" s="5" t="s">
        <v>115</v>
      </c>
      <c r="D8" s="5" t="s">
        <v>116</v>
      </c>
      <c r="E8" s="11" t="s">
        <v>117</v>
      </c>
      <c r="F8" s="5" t="s">
        <v>26</v>
      </c>
      <c r="G8" s="7">
        <v>1000</v>
      </c>
      <c r="H8" s="32">
        <v>44837</v>
      </c>
      <c r="I8" s="9" t="s">
        <v>61</v>
      </c>
      <c r="J8" s="20" t="s">
        <v>27</v>
      </c>
    </row>
    <row r="9" spans="2:10" ht="15.75" customHeight="1" x14ac:dyDescent="0.25">
      <c r="B9" s="33">
        <v>731</v>
      </c>
      <c r="C9" s="5" t="s">
        <v>118</v>
      </c>
      <c r="D9" s="5" t="s">
        <v>119</v>
      </c>
      <c r="E9" s="35" t="s">
        <v>120</v>
      </c>
      <c r="F9" s="36" t="s">
        <v>82</v>
      </c>
      <c r="G9" s="7">
        <v>2000</v>
      </c>
      <c r="H9" s="37">
        <v>44837</v>
      </c>
      <c r="I9" s="9" t="s">
        <v>61</v>
      </c>
      <c r="J9" s="20" t="s">
        <v>27</v>
      </c>
    </row>
    <row r="10" spans="2:10" ht="15" x14ac:dyDescent="0.25">
      <c r="B10" s="33">
        <v>164</v>
      </c>
      <c r="C10" s="5" t="s">
        <v>121</v>
      </c>
      <c r="D10" s="5" t="s">
        <v>122</v>
      </c>
      <c r="E10" s="35" t="s">
        <v>123</v>
      </c>
      <c r="F10" s="36" t="s">
        <v>124</v>
      </c>
      <c r="G10" s="7">
        <v>700</v>
      </c>
      <c r="H10" s="37">
        <v>44837</v>
      </c>
      <c r="I10" s="9" t="s">
        <v>12</v>
      </c>
      <c r="J10" s="20" t="s">
        <v>14</v>
      </c>
    </row>
    <row r="11" spans="2:10" ht="15" x14ac:dyDescent="0.25">
      <c r="B11" s="49">
        <v>92</v>
      </c>
      <c r="C11" s="5" t="s">
        <v>125</v>
      </c>
      <c r="D11" s="5" t="s">
        <v>126</v>
      </c>
      <c r="E11" s="50" t="s">
        <v>127</v>
      </c>
      <c r="F11" s="51" t="s">
        <v>128</v>
      </c>
      <c r="G11" s="52">
        <v>1500</v>
      </c>
      <c r="H11" s="53">
        <v>44837</v>
      </c>
      <c r="I11" s="9" t="s">
        <v>12</v>
      </c>
      <c r="J11" s="58" t="s">
        <v>14</v>
      </c>
    </row>
    <row r="12" spans="2:10" ht="15" x14ac:dyDescent="0.25">
      <c r="B12" s="49">
        <v>28</v>
      </c>
      <c r="C12" s="5" t="s">
        <v>129</v>
      </c>
      <c r="D12" s="5" t="s">
        <v>130</v>
      </c>
      <c r="E12" s="50" t="s">
        <v>131</v>
      </c>
      <c r="F12" s="51" t="s">
        <v>19</v>
      </c>
      <c r="G12" s="52">
        <v>2300</v>
      </c>
      <c r="H12" s="53">
        <v>44837</v>
      </c>
      <c r="I12" s="9" t="s">
        <v>12</v>
      </c>
      <c r="J12" s="58" t="s">
        <v>14</v>
      </c>
    </row>
    <row r="13" spans="2:10" ht="15" x14ac:dyDescent="0.25">
      <c r="B13" s="49">
        <v>24</v>
      </c>
      <c r="C13" s="5" t="s">
        <v>132</v>
      </c>
      <c r="D13" s="5" t="s">
        <v>133</v>
      </c>
      <c r="E13" s="50" t="s">
        <v>134</v>
      </c>
      <c r="F13" s="51" t="s">
        <v>26</v>
      </c>
      <c r="G13" s="52">
        <v>800</v>
      </c>
      <c r="H13" s="53">
        <v>44844</v>
      </c>
      <c r="I13" s="9" t="s">
        <v>12</v>
      </c>
      <c r="J13" s="58" t="s">
        <v>14</v>
      </c>
    </row>
    <row r="14" spans="2:10" ht="15" x14ac:dyDescent="0.25">
      <c r="B14" s="49">
        <v>141</v>
      </c>
      <c r="C14" s="5" t="s">
        <v>135</v>
      </c>
      <c r="D14" s="5" t="s">
        <v>136</v>
      </c>
      <c r="E14" s="50" t="s">
        <v>137</v>
      </c>
      <c r="F14" s="51" t="s">
        <v>124</v>
      </c>
      <c r="G14" s="52">
        <v>700</v>
      </c>
      <c r="H14" s="53">
        <v>44845</v>
      </c>
      <c r="I14" s="9" t="s">
        <v>12</v>
      </c>
      <c r="J14" s="58" t="s">
        <v>14</v>
      </c>
    </row>
    <row r="15" spans="2:10" ht="15" x14ac:dyDescent="0.25">
      <c r="B15" s="21">
        <f>COUNTA(D8:D14)</f>
        <v>7</v>
      </c>
      <c r="C15" s="22" t="s">
        <v>11</v>
      </c>
      <c r="D15" s="22"/>
      <c r="E15" s="21"/>
      <c r="F15" s="22"/>
      <c r="G15" s="14">
        <f>SUBTOTAL(109,Tabla110[SALARIO MENSUAL])</f>
        <v>9000</v>
      </c>
      <c r="H15" s="23"/>
      <c r="I15" s="23"/>
      <c r="J15" s="14"/>
    </row>
    <row r="17" spans="2:2" x14ac:dyDescent="0.25">
      <c r="B17" s="6"/>
    </row>
  </sheetData>
  <mergeCells count="4">
    <mergeCell ref="B1:J1"/>
    <mergeCell ref="B2:J2"/>
    <mergeCell ref="B4:J4"/>
    <mergeCell ref="B5:J5"/>
  </mergeCells>
  <conditionalFormatting sqref="E15:E1048576 E6:E7 E3">
    <cfRule type="duplicateValues" dxfId="80" priority="1"/>
  </conditionalFormatting>
  <conditionalFormatting sqref="B15:B1048576 B1:B7">
    <cfRule type="duplicateValues" dxfId="79" priority="2"/>
  </conditionalFormatting>
  <conditionalFormatting sqref="B8:B14">
    <cfRule type="duplicateValues" dxfId="78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"/>
  <sheetViews>
    <sheetView showGridLines="0" showRuler="0" zoomScale="80" zoomScaleNormal="80" workbookViewId="0">
      <selection activeCell="D13" sqref="D13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73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57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154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56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57">
        <v>137</v>
      </c>
      <c r="C8" s="5" t="s">
        <v>138</v>
      </c>
      <c r="D8" s="5" t="s">
        <v>139</v>
      </c>
      <c r="E8" s="11" t="s">
        <v>140</v>
      </c>
      <c r="F8" s="5" t="s">
        <v>141</v>
      </c>
      <c r="G8" s="7">
        <v>2500</v>
      </c>
      <c r="H8" s="32">
        <v>44866</v>
      </c>
      <c r="I8" s="9" t="s">
        <v>12</v>
      </c>
      <c r="J8" s="20" t="s">
        <v>14</v>
      </c>
    </row>
    <row r="9" spans="2:10" ht="15.75" customHeight="1" x14ac:dyDescent="0.25">
      <c r="B9" s="33">
        <v>100</v>
      </c>
      <c r="C9" s="5" t="s">
        <v>142</v>
      </c>
      <c r="D9" s="5" t="s">
        <v>143</v>
      </c>
      <c r="E9" s="35" t="s">
        <v>144</v>
      </c>
      <c r="F9" s="36" t="s">
        <v>82</v>
      </c>
      <c r="G9" s="7">
        <v>1650</v>
      </c>
      <c r="H9" s="37">
        <v>44872</v>
      </c>
      <c r="I9" s="9" t="s">
        <v>12</v>
      </c>
      <c r="J9" s="20" t="s">
        <v>14</v>
      </c>
    </row>
    <row r="10" spans="2:10" ht="15" x14ac:dyDescent="0.25">
      <c r="B10" s="33">
        <v>162</v>
      </c>
      <c r="C10" s="5" t="s">
        <v>145</v>
      </c>
      <c r="D10" s="5" t="s">
        <v>146</v>
      </c>
      <c r="E10" s="35" t="s">
        <v>147</v>
      </c>
      <c r="F10" s="36" t="s">
        <v>82</v>
      </c>
      <c r="G10" s="7">
        <v>1650</v>
      </c>
      <c r="H10" s="37">
        <v>44872</v>
      </c>
      <c r="I10" s="9" t="s">
        <v>12</v>
      </c>
      <c r="J10" s="20" t="s">
        <v>14</v>
      </c>
    </row>
    <row r="11" spans="2:10" ht="15" x14ac:dyDescent="0.25">
      <c r="B11" s="33">
        <v>168</v>
      </c>
      <c r="C11" s="5" t="s">
        <v>148</v>
      </c>
      <c r="D11" s="5" t="s">
        <v>149</v>
      </c>
      <c r="E11" s="35" t="s">
        <v>150</v>
      </c>
      <c r="F11" s="36" t="s">
        <v>44</v>
      </c>
      <c r="G11" s="7">
        <v>700</v>
      </c>
      <c r="H11" s="37">
        <v>44883</v>
      </c>
      <c r="I11" s="9" t="s">
        <v>12</v>
      </c>
      <c r="J11" s="20" t="s">
        <v>14</v>
      </c>
    </row>
    <row r="12" spans="2:10" ht="15" x14ac:dyDescent="0.25">
      <c r="B12" s="33">
        <v>77</v>
      </c>
      <c r="C12" s="5" t="s">
        <v>151</v>
      </c>
      <c r="D12" s="5" t="s">
        <v>152</v>
      </c>
      <c r="E12" s="35" t="s">
        <v>153</v>
      </c>
      <c r="F12" s="36" t="s">
        <v>141</v>
      </c>
      <c r="G12" s="7">
        <v>2300</v>
      </c>
      <c r="H12" s="37">
        <v>44894</v>
      </c>
      <c r="I12" s="9" t="s">
        <v>12</v>
      </c>
      <c r="J12" s="20" t="s">
        <v>14</v>
      </c>
    </row>
    <row r="13" spans="2:10" ht="15" x14ac:dyDescent="0.25">
      <c r="B13" s="21">
        <f>COUNTA(D8:D12)</f>
        <v>5</v>
      </c>
      <c r="C13" s="22" t="s">
        <v>11</v>
      </c>
      <c r="D13" s="22"/>
      <c r="E13" s="21"/>
      <c r="F13" s="22"/>
      <c r="G13" s="14">
        <f>SUBTOTAL(109,Tabla112[SALARIO MENSUAL])</f>
        <v>8800</v>
      </c>
      <c r="H13" s="23"/>
      <c r="I13" s="23"/>
      <c r="J13" s="14"/>
    </row>
    <row r="15" spans="2:10" x14ac:dyDescent="0.25">
      <c r="B15" s="6"/>
    </row>
  </sheetData>
  <mergeCells count="4">
    <mergeCell ref="B1:J1"/>
    <mergeCell ref="B2:J2"/>
    <mergeCell ref="B4:J4"/>
    <mergeCell ref="B5:J5"/>
  </mergeCells>
  <conditionalFormatting sqref="E13:E1048576 E6:E7 E3">
    <cfRule type="duplicateValues" dxfId="53" priority="1"/>
  </conditionalFormatting>
  <conditionalFormatting sqref="B13:B1048576 B1:B7">
    <cfRule type="duplicateValues" dxfId="52" priority="2"/>
  </conditionalFormatting>
  <conditionalFormatting sqref="B8:B12">
    <cfRule type="duplicateValues" dxfId="51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showGridLines="0" tabSelected="1" showRuler="0" zoomScale="80" zoomScaleNormal="80" workbookViewId="0">
      <selection activeCell="D17" sqref="D17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73.7109375" style="24" customWidth="1"/>
    <col min="7" max="7" width="16.85546875" style="10" customWidth="1"/>
    <col min="8" max="9" width="17.140625" style="25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60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155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13</v>
      </c>
      <c r="F7" s="59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60">
        <v>71</v>
      </c>
      <c r="C8" s="5" t="s">
        <v>156</v>
      </c>
      <c r="D8" s="5" t="s">
        <v>157</v>
      </c>
      <c r="E8" s="11" t="s">
        <v>158</v>
      </c>
      <c r="F8" s="5" t="s">
        <v>35</v>
      </c>
      <c r="G8" s="7">
        <v>675</v>
      </c>
      <c r="H8" s="32">
        <v>44896</v>
      </c>
      <c r="I8" s="9" t="s">
        <v>12</v>
      </c>
      <c r="J8" s="20" t="s">
        <v>14</v>
      </c>
    </row>
    <row r="9" spans="2:10" ht="15" x14ac:dyDescent="0.25">
      <c r="B9" s="21">
        <f>COUNTA(D8:D8)</f>
        <v>1</v>
      </c>
      <c r="C9" s="22" t="s">
        <v>11</v>
      </c>
      <c r="D9" s="22"/>
      <c r="E9" s="21"/>
      <c r="F9" s="22"/>
      <c r="G9" s="14">
        <f>SUBTOTAL(109,Tabla113[SALARIO MENSUAL])</f>
        <v>675</v>
      </c>
      <c r="H9" s="23"/>
      <c r="I9" s="23"/>
      <c r="J9" s="14"/>
    </row>
    <row r="11" spans="2:10" x14ac:dyDescent="0.25">
      <c r="B11" s="6"/>
    </row>
  </sheetData>
  <mergeCells count="4">
    <mergeCell ref="B1:J1"/>
    <mergeCell ref="B2:J2"/>
    <mergeCell ref="B4:J4"/>
    <mergeCell ref="B5:J5"/>
  </mergeCells>
  <conditionalFormatting sqref="E9:E1048576 E6:E7 E3">
    <cfRule type="duplicateValues" dxfId="26" priority="1"/>
  </conditionalFormatting>
  <conditionalFormatting sqref="B9:B1048576 B1:B7">
    <cfRule type="duplicateValues" dxfId="25" priority="2"/>
  </conditionalFormatting>
  <conditionalFormatting sqref="B8">
    <cfRule type="duplicateValues" dxfId="24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24</vt:i4>
      </vt:variant>
    </vt:vector>
  </HeadingPairs>
  <TitlesOfParts>
    <vt:vector size="3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Agosto!Área_de_impresión</vt:lpstr>
      <vt:lpstr>Diciembre!Área_de_impresión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Noviembre!Área_de_impresión</vt:lpstr>
      <vt:lpstr>Octubre!Área_de_impresión</vt:lpstr>
      <vt:lpstr>Septiembre!Área_de_impresión</vt:lpstr>
      <vt:lpstr>Abril!Títulos_a_imprimir</vt:lpstr>
      <vt:lpstr>Agosto!Títulos_a_imprimir</vt:lpstr>
      <vt:lpstr>Diciembre!Títulos_a_imprimir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2020-01-30T20:13:54Z</cp:lastPrinted>
  <dcterms:created xsi:type="dcterms:W3CDTF">2009-12-21T20:34:09Z</dcterms:created>
  <dcterms:modified xsi:type="dcterms:W3CDTF">2023-01-04T15:18:11Z</dcterms:modified>
</cp:coreProperties>
</file>