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/>
  <xr:revisionPtr revIDLastSave="0" documentId="13_ncr:1_{57AEBDD5-560B-4188-B858-4477AD5411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DRO 1 -" sheetId="22" r:id="rId1"/>
    <sheet name="NODO CUADRO 2 " sheetId="19" r:id="rId2"/>
    <sheet name="CUADRO 3 " sheetId="20" r:id="rId3"/>
    <sheet name="10.1 INVERS" sheetId="24" r:id="rId4"/>
    <sheet name="CUADRO 4 ESTRUCTURA PROGRAMATIC" sheetId="25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24" l="1"/>
  <c r="H8" i="24"/>
  <c r="G9" i="24"/>
  <c r="G8" i="24"/>
  <c r="G7" i="20"/>
  <c r="E12" i="20"/>
  <c r="E11" i="20"/>
  <c r="E10" i="20"/>
  <c r="E9" i="20"/>
  <c r="E8" i="20"/>
  <c r="F12" i="20"/>
  <c r="F11" i="20"/>
  <c r="F10" i="20"/>
  <c r="F9" i="20"/>
  <c r="F8" i="20"/>
  <c r="H11" i="19"/>
  <c r="J12" i="19"/>
  <c r="H12" i="19"/>
  <c r="H10" i="19"/>
  <c r="H9" i="19"/>
  <c r="H8" i="19"/>
  <c r="G12" i="19"/>
  <c r="G9" i="19"/>
  <c r="G10" i="19"/>
  <c r="G11" i="19"/>
  <c r="G8" i="19"/>
  <c r="H8" i="22"/>
  <c r="H7" i="22"/>
  <c r="G8" i="22"/>
  <c r="G7" i="22"/>
  <c r="G6" i="22" s="1"/>
  <c r="J12" i="20"/>
  <c r="J9" i="20"/>
  <c r="J10" i="20"/>
  <c r="J11" i="20"/>
  <c r="J8" i="20"/>
  <c r="D11" i="20"/>
  <c r="D10" i="20"/>
  <c r="D9" i="20"/>
  <c r="D10" i="19"/>
  <c r="D9" i="19"/>
  <c r="D11" i="19"/>
  <c r="D8" i="19"/>
  <c r="D8" i="20" s="1"/>
  <c r="D7" i="19" l="1"/>
  <c r="D6" i="19" s="1"/>
  <c r="I7" i="25" l="1"/>
  <c r="G5" i="25" l="1"/>
  <c r="D5" i="25"/>
  <c r="J8" i="25"/>
  <c r="I8" i="25"/>
  <c r="I6" i="25"/>
  <c r="E8" i="24"/>
  <c r="F7" i="19" l="1"/>
  <c r="E7" i="19"/>
  <c r="E6" i="19" s="1"/>
  <c r="C7" i="19"/>
  <c r="F6" i="22"/>
  <c r="H6" i="22" s="1"/>
  <c r="F6" i="19" l="1"/>
  <c r="H7" i="19"/>
  <c r="E8" i="22"/>
  <c r="E7" i="22"/>
  <c r="H5" i="25"/>
  <c r="I5" i="25" s="1"/>
  <c r="H6" i="19" l="1"/>
  <c r="G6" i="19"/>
  <c r="E6" i="22"/>
  <c r="J5" i="25"/>
  <c r="J7" i="25" l="1"/>
  <c r="F5" i="25" l="1"/>
  <c r="E8" i="25"/>
  <c r="E7" i="25"/>
  <c r="J6" i="25"/>
  <c r="E6" i="25"/>
  <c r="E5" i="25" s="1"/>
  <c r="C5" i="25"/>
  <c r="E9" i="24" l="1"/>
  <c r="E7" i="24" s="1"/>
  <c r="G7" i="19" l="1"/>
  <c r="I7" i="20" l="1"/>
  <c r="I6" i="20" s="1"/>
  <c r="H7" i="20"/>
  <c r="H6" i="20" s="1"/>
  <c r="G6" i="20"/>
  <c r="D12" i="20"/>
  <c r="F7" i="20" l="1"/>
  <c r="F6" i="20" s="1"/>
  <c r="D7" i="20"/>
  <c r="D6" i="20" s="1"/>
  <c r="C7" i="20" l="1"/>
  <c r="C6" i="20" s="1"/>
  <c r="C6" i="19"/>
  <c r="D6" i="22"/>
  <c r="C6" i="22"/>
  <c r="G7" i="24" l="1"/>
  <c r="J7" i="20"/>
  <c r="J6" i="20" s="1"/>
  <c r="E7" i="20"/>
  <c r="E6" i="20" s="1"/>
  <c r="F7" i="24"/>
  <c r="H7" i="24" s="1"/>
  <c r="D7" i="24"/>
</calcChain>
</file>

<file path=xl/sharedStrings.xml><?xml version="1.0" encoding="utf-8"?>
<sst xmlns="http://schemas.openxmlformats.org/spreadsheetml/2006/main" count="83" uniqueCount="52">
  <si>
    <t>Tipo de presupuesto</t>
  </si>
  <si>
    <t>Funcionamiento</t>
  </si>
  <si>
    <t>Inversiones</t>
  </si>
  <si>
    <t>Grupo de gasto</t>
  </si>
  <si>
    <t>Presupuesto</t>
  </si>
  <si>
    <t>TOTAL</t>
  </si>
  <si>
    <t>Ejecución presupuestaria (en Balboas)</t>
  </si>
  <si>
    <t>Fuente: Departamento de Presupuesto.</t>
  </si>
  <si>
    <t xml:space="preserve">TOTAL </t>
  </si>
  <si>
    <t xml:space="preserve">                  TOTAL</t>
  </si>
  <si>
    <t>Servicios Personales</t>
  </si>
  <si>
    <t>Servicios no Personales</t>
  </si>
  <si>
    <t>Materiales y Suministros</t>
  </si>
  <si>
    <t>Transferencias Corrientes</t>
  </si>
  <si>
    <t>Ley
(1)</t>
  </si>
  <si>
    <t>Ley 
(1)</t>
  </si>
  <si>
    <t>Traslado 
(2)</t>
  </si>
  <si>
    <t>Modificado 
(3)</t>
  </si>
  <si>
    <t>Asignado
(4)</t>
  </si>
  <si>
    <t>Ejecución 
(5)</t>
  </si>
  <si>
    <t>Porcentaje de ejecución
(7=5/4)</t>
  </si>
  <si>
    <t>Traslado
(2)</t>
  </si>
  <si>
    <t xml:space="preserve">Fuente: Departamento de Presupuesto.
</t>
  </si>
  <si>
    <t>Detalle</t>
  </si>
  <si>
    <t xml:space="preserve"> TOTAL DE INVERSIÓN</t>
  </si>
  <si>
    <t>Proyecto: 104720105
COD SINIP: 00022919.000
Habilitación, adecuación  y  equipamiento de áreas operativas y administrativas de la Fiscalía General de Cuentas.</t>
  </si>
  <si>
    <t>Proyecto / Actividad</t>
  </si>
  <si>
    <t xml:space="preserve"> 0 - Funcionamiento</t>
  </si>
  <si>
    <t>1 - Inversiones</t>
  </si>
  <si>
    <t>Inversiones para el Fortalecimiento Institucional</t>
  </si>
  <si>
    <t>Modificado
(3)</t>
  </si>
  <si>
    <t>Contención
(4)</t>
  </si>
  <si>
    <t>Instrucción de Cuentas</t>
  </si>
  <si>
    <t>Investigación Patrimonial</t>
  </si>
  <si>
    <t>Servicios Administrativos</t>
  </si>
  <si>
    <t>Por ejecutar
(6=4-5)</t>
  </si>
  <si>
    <t>Total de Funcionamiento</t>
  </si>
  <si>
    <t>Proyecto: 104710106
COD SINIP: 00022662.000
Mejoramiento de la infraestructura tecnológica de la  Fiscalía General de Cuentas.</t>
  </si>
  <si>
    <t>Cuadro 4. EJECUCIÓN PRESUPUESTARIA, SEGÚN ESTRUCTURA PROGRAMÁTICA DE FUNCIONAMIENTO: NOVIEMBRE 2025</t>
  </si>
  <si>
    <t>Cuadro 1. EJECUCIÓN PRESUPUESTARIA EN LA FISCALÍA GENERAL DE CUENTAS,  
SEGÚN TIPO DE PRESUPUESTO:  DICIEMBRE 2025</t>
  </si>
  <si>
    <t>Ejecución 
(4)</t>
  </si>
  <si>
    <t>Saldo del asignado
(5=3-4)</t>
  </si>
  <si>
    <t>Porcentaje de ejecución
(6=4/3)</t>
  </si>
  <si>
    <t>Cuadro 2. EJECUCIÓN PRESUPUESTARIA EN LA FISCALÍA GENERAL DE CUENTAS, 
SEGÚN GRUPO DE GASTO: DICIEMBRE 2025</t>
  </si>
  <si>
    <t xml:space="preserve">Ejecutado
(4=6+7+8)                            </t>
  </si>
  <si>
    <t>Compromiso
(5)</t>
  </si>
  <si>
    <t>Devengado
(6)</t>
  </si>
  <si>
    <t xml:space="preserve"> Pagado
(7)</t>
  </si>
  <si>
    <t>Ejecución efectiva
(8=6+7)</t>
  </si>
  <si>
    <t>Cuadro 3. EVALUACIÓN PRESUPUESTARIA EN LA FISCALÍA GENERAL DE CUENTAS, 
SEGÚN GRUPO DE GASTO: DICIEMBRE 2025</t>
  </si>
  <si>
    <t xml:space="preserve">     INFORME DE EJECUCIÓN FÍSICO - FINANCIERO POR PROYECTO DE INVERSIONES 
EN LA FISCALÍA GENERAL DE CUENTAS A: DICIEMBRE 2025</t>
  </si>
  <si>
    <t>Saldo del asignado  
(5=3-4)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</si>
</sst>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8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</cellStyleXfs>
  <cellXfs count="143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3" fontId="1" fillId="2" borderId="6" xfId="0" applyNumberFormat="1" applyFont="1" applyFill="1" applyBorder="1"/>
    <xf numFmtId="3" fontId="1" fillId="2" borderId="0" xfId="0" applyNumberFormat="1" applyFont="1" applyFill="1"/>
    <xf numFmtId="3" fontId="1" fillId="2" borderId="7" xfId="0" applyNumberFormat="1" applyFont="1" applyFill="1" applyBorder="1"/>
    <xf numFmtId="3" fontId="1" fillId="2" borderId="4" xfId="0" applyNumberFormat="1" applyFont="1" applyFill="1" applyBorder="1"/>
    <xf numFmtId="0" fontId="2" fillId="2" borderId="0" xfId="0" applyFont="1" applyFill="1"/>
    <xf numFmtId="3" fontId="1" fillId="2" borderId="0" xfId="0" applyNumberFormat="1" applyFont="1" applyFill="1" applyAlignment="1">
      <alignment horizontal="center"/>
    </xf>
    <xf numFmtId="3" fontId="1" fillId="2" borderId="4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2" borderId="0" xfId="0" applyFont="1" applyFill="1"/>
    <xf numFmtId="3" fontId="3" fillId="2" borderId="6" xfId="0" applyNumberFormat="1" applyFont="1" applyFill="1" applyBorder="1"/>
    <xf numFmtId="3" fontId="3" fillId="2" borderId="0" xfId="0" applyNumberFormat="1" applyFont="1" applyFill="1" applyAlignment="1">
      <alignment horizontal="center"/>
    </xf>
    <xf numFmtId="3" fontId="5" fillId="2" borderId="0" xfId="0" applyNumberFormat="1" applyFont="1" applyFill="1"/>
    <xf numFmtId="0" fontId="5" fillId="2" borderId="0" xfId="0" applyFont="1" applyFill="1"/>
    <xf numFmtId="3" fontId="6" fillId="2" borderId="1" xfId="0" applyNumberFormat="1" applyFont="1" applyFill="1" applyBorder="1" applyAlignment="1">
      <alignment horizontal="right" vertical="center" wrapText="1"/>
    </xf>
    <xf numFmtId="3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/>
    <xf numFmtId="3" fontId="4" fillId="2" borderId="0" xfId="0" applyNumberFormat="1" applyFont="1" applyFill="1"/>
    <xf numFmtId="3" fontId="7" fillId="2" borderId="0" xfId="0" applyNumberFormat="1" applyFont="1" applyFill="1" applyAlignment="1">
      <alignment vertical="top"/>
    </xf>
    <xf numFmtId="0" fontId="6" fillId="2" borderId="2" xfId="0" applyFont="1" applyFill="1" applyBorder="1" applyAlignment="1">
      <alignment horizontal="left"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3" fontId="5" fillId="2" borderId="3" xfId="0" applyNumberFormat="1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indent="2"/>
    </xf>
    <xf numFmtId="9" fontId="0" fillId="0" borderId="0" xfId="6" applyFont="1"/>
    <xf numFmtId="3" fontId="0" fillId="0" borderId="0" xfId="0" applyNumberFormat="1"/>
    <xf numFmtId="2" fontId="0" fillId="0" borderId="0" xfId="0" applyNumberFormat="1"/>
    <xf numFmtId="4" fontId="1" fillId="0" borderId="0" xfId="0" applyNumberFormat="1" applyFont="1"/>
    <xf numFmtId="4" fontId="0" fillId="0" borderId="0" xfId="0" applyNumberFormat="1"/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indent="2"/>
    </xf>
    <xf numFmtId="0" fontId="3" fillId="2" borderId="9" xfId="0" applyFont="1" applyFill="1" applyBorder="1"/>
    <xf numFmtId="3" fontId="3" fillId="2" borderId="8" xfId="0" applyNumberFormat="1" applyFont="1" applyFill="1" applyBorder="1"/>
    <xf numFmtId="0" fontId="0" fillId="2" borderId="0" xfId="0" applyFill="1"/>
    <xf numFmtId="0" fontId="4" fillId="0" borderId="2" xfId="0" applyFont="1" applyBorder="1" applyAlignment="1">
      <alignment horizontal="left" vertical="center" wrapText="1"/>
    </xf>
    <xf numFmtId="3" fontId="3" fillId="2" borderId="12" xfId="0" applyNumberFormat="1" applyFont="1" applyFill="1" applyBorder="1"/>
    <xf numFmtId="0" fontId="1" fillId="2" borderId="0" xfId="0" applyFont="1" applyFill="1" applyAlignment="1">
      <alignment horizontal="center" vertical="center" wrapText="1"/>
    </xf>
    <xf numFmtId="0" fontId="5" fillId="0" borderId="0" xfId="0" applyFont="1"/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3" fontId="6" fillId="2" borderId="6" xfId="0" applyNumberFormat="1" applyFont="1" applyFill="1" applyBorder="1" applyAlignment="1">
      <alignment vertical="center"/>
    </xf>
    <xf numFmtId="3" fontId="6" fillId="2" borderId="8" xfId="0" applyNumberFormat="1" applyFont="1" applyFill="1" applyBorder="1" applyAlignment="1">
      <alignment vertical="center"/>
    </xf>
    <xf numFmtId="3" fontId="6" fillId="2" borderId="10" xfId="0" applyNumberFormat="1" applyFont="1" applyFill="1" applyBorder="1" applyAlignment="1">
      <alignment horizontal="center" vertical="center"/>
    </xf>
    <xf numFmtId="3" fontId="6" fillId="2" borderId="0" xfId="0" applyNumberFormat="1" applyFont="1" applyFill="1" applyAlignment="1">
      <alignment horizontal="center" vertical="center"/>
    </xf>
    <xf numFmtId="164" fontId="5" fillId="0" borderId="0" xfId="0" applyNumberFormat="1" applyFont="1"/>
    <xf numFmtId="3" fontId="6" fillId="0" borderId="0" xfId="0" applyNumberFormat="1" applyFont="1" applyAlignment="1">
      <alignment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3" fontId="5" fillId="2" borderId="0" xfId="0" applyNumberFormat="1" applyFont="1" applyFill="1" applyAlignment="1">
      <alignment horizontal="center"/>
    </xf>
    <xf numFmtId="1" fontId="5" fillId="0" borderId="0" xfId="0" applyNumberFormat="1" applyFont="1"/>
    <xf numFmtId="3" fontId="5" fillId="0" borderId="0" xfId="0" applyNumberFormat="1" applyFont="1"/>
    <xf numFmtId="165" fontId="5" fillId="0" borderId="0" xfId="0" applyNumberFormat="1" applyFont="1"/>
    <xf numFmtId="9" fontId="5" fillId="0" borderId="0" xfId="6" applyFont="1"/>
    <xf numFmtId="0" fontId="5" fillId="2" borderId="0" xfId="0" applyFont="1" applyFill="1" applyAlignment="1">
      <alignment vertical="center"/>
    </xf>
    <xf numFmtId="3" fontId="5" fillId="2" borderId="6" xfId="0" applyNumberFormat="1" applyFont="1" applyFill="1" applyBorder="1" applyAlignment="1">
      <alignment vertical="center"/>
    </xf>
    <xf numFmtId="3" fontId="5" fillId="2" borderId="0" xfId="0" applyNumberFormat="1" applyFont="1" applyFill="1" applyAlignment="1">
      <alignment vertical="center"/>
    </xf>
    <xf numFmtId="3" fontId="5" fillId="2" borderId="0" xfId="0" applyNumberFormat="1" applyFont="1" applyFill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3" fontId="5" fillId="2" borderId="7" xfId="0" applyNumberFormat="1" applyFont="1" applyFill="1" applyBorder="1" applyAlignment="1">
      <alignment vertical="center"/>
    </xf>
    <xf numFmtId="3" fontId="5" fillId="2" borderId="4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0" fontId="6" fillId="2" borderId="0" xfId="0" applyFont="1" applyFill="1"/>
    <xf numFmtId="3" fontId="6" fillId="2" borderId="6" xfId="0" applyNumberFormat="1" applyFont="1" applyFill="1" applyBorder="1"/>
    <xf numFmtId="3" fontId="6" fillId="2" borderId="10" xfId="0" applyNumberFormat="1" applyFont="1" applyFill="1" applyBorder="1"/>
    <xf numFmtId="3" fontId="6" fillId="2" borderId="8" xfId="0" applyNumberFormat="1" applyFont="1" applyFill="1" applyBorder="1"/>
    <xf numFmtId="3" fontId="6" fillId="2" borderId="0" xfId="0" applyNumberFormat="1" applyFont="1" applyFill="1" applyAlignment="1">
      <alignment horizontal="center"/>
    </xf>
    <xf numFmtId="4" fontId="5" fillId="0" borderId="0" xfId="0" applyNumberFormat="1" applyFont="1"/>
    <xf numFmtId="3" fontId="6" fillId="2" borderId="0" xfId="0" applyNumberFormat="1" applyFont="1" applyFill="1" applyAlignment="1">
      <alignment vertical="center"/>
    </xf>
    <xf numFmtId="2" fontId="6" fillId="0" borderId="0" xfId="0" applyNumberFormat="1" applyFont="1" applyAlignment="1">
      <alignment horizontal="right" vertical="center"/>
    </xf>
    <xf numFmtId="3" fontId="6" fillId="2" borderId="0" xfId="0" applyNumberFormat="1" applyFont="1" applyFill="1"/>
    <xf numFmtId="0" fontId="6" fillId="0" borderId="0" xfId="0" applyFont="1"/>
    <xf numFmtId="1" fontId="6" fillId="0" borderId="0" xfId="0" applyNumberFormat="1" applyFont="1"/>
    <xf numFmtId="2" fontId="5" fillId="0" borderId="0" xfId="0" applyNumberFormat="1" applyFont="1"/>
    <xf numFmtId="4" fontId="6" fillId="0" borderId="0" xfId="0" applyNumberFormat="1" applyFont="1"/>
    <xf numFmtId="0" fontId="5" fillId="2" borderId="0" xfId="0" applyFont="1" applyFill="1" applyAlignment="1">
      <alignment horizontal="left" vertical="center"/>
    </xf>
    <xf numFmtId="0" fontId="6" fillId="2" borderId="4" xfId="0" applyFont="1" applyFill="1" applyBorder="1" applyAlignment="1">
      <alignment vertical="center"/>
    </xf>
    <xf numFmtId="3" fontId="6" fillId="2" borderId="7" xfId="0" applyNumberFormat="1" applyFont="1" applyFill="1" applyBorder="1" applyAlignment="1">
      <alignment vertical="center"/>
    </xf>
    <xf numFmtId="3" fontId="6" fillId="2" borderId="4" xfId="0" applyNumberFormat="1" applyFont="1" applyFill="1" applyBorder="1" applyAlignment="1">
      <alignment vertical="center"/>
    </xf>
    <xf numFmtId="3" fontId="6" fillId="2" borderId="10" xfId="0" applyNumberFormat="1" applyFont="1" applyFill="1" applyBorder="1" applyAlignment="1">
      <alignment vertical="center"/>
    </xf>
    <xf numFmtId="3" fontId="4" fillId="2" borderId="10" xfId="0" applyNumberFormat="1" applyFont="1" applyFill="1" applyBorder="1" applyAlignment="1">
      <alignment horizontal="right" vertical="center" wrapText="1"/>
    </xf>
    <xf numFmtId="3" fontId="4" fillId="2" borderId="6" xfId="0" applyNumberFormat="1" applyFont="1" applyFill="1" applyBorder="1" applyAlignment="1">
      <alignment horizontal="right" vertical="center" wrapText="1"/>
    </xf>
    <xf numFmtId="3" fontId="12" fillId="2" borderId="15" xfId="0" applyNumberFormat="1" applyFont="1" applyFill="1" applyBorder="1" applyAlignment="1">
      <alignment horizontal="right" vertical="center" wrapText="1"/>
    </xf>
    <xf numFmtId="3" fontId="12" fillId="2" borderId="7" xfId="0" applyNumberFormat="1" applyFont="1" applyFill="1" applyBorder="1" applyAlignment="1">
      <alignment horizontal="right" vertical="center" wrapText="1"/>
    </xf>
    <xf numFmtId="3" fontId="6" fillId="2" borderId="4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vertical="center"/>
    </xf>
    <xf numFmtId="3" fontId="13" fillId="2" borderId="6" xfId="0" applyNumberFormat="1" applyFont="1" applyFill="1" applyBorder="1" applyAlignment="1">
      <alignment vertical="center"/>
    </xf>
    <xf numFmtId="3" fontId="13" fillId="2" borderId="10" xfId="0" applyNumberFormat="1" applyFont="1" applyFill="1" applyBorder="1" applyAlignment="1">
      <alignment vertical="center"/>
    </xf>
    <xf numFmtId="0" fontId="11" fillId="2" borderId="0" xfId="0" applyFont="1" applyFill="1" applyAlignment="1">
      <alignment horizontal="left" vertical="center"/>
    </xf>
    <xf numFmtId="3" fontId="11" fillId="2" borderId="6" xfId="0" applyNumberFormat="1" applyFont="1" applyFill="1" applyBorder="1" applyAlignment="1">
      <alignment vertical="center"/>
    </xf>
    <xf numFmtId="3" fontId="11" fillId="2" borderId="0" xfId="0" applyNumberFormat="1" applyFont="1" applyFill="1" applyAlignment="1">
      <alignment vertical="center"/>
    </xf>
    <xf numFmtId="0" fontId="13" fillId="2" borderId="4" xfId="0" applyFont="1" applyFill="1" applyBorder="1" applyAlignment="1">
      <alignment vertical="center"/>
    </xf>
    <xf numFmtId="3" fontId="13" fillId="2" borderId="7" xfId="0" applyNumberFormat="1" applyFont="1" applyFill="1" applyBorder="1" applyAlignment="1">
      <alignment vertical="center"/>
    </xf>
    <xf numFmtId="3" fontId="13" fillId="2" borderId="4" xfId="0" applyNumberFormat="1" applyFont="1" applyFill="1" applyBorder="1" applyAlignment="1">
      <alignment vertical="center"/>
    </xf>
    <xf numFmtId="0" fontId="14" fillId="2" borderId="0" xfId="0" applyFont="1" applyFill="1"/>
    <xf numFmtId="3" fontId="13" fillId="2" borderId="8" xfId="0" applyNumberFormat="1" applyFont="1" applyFill="1" applyBorder="1" applyAlignment="1">
      <alignment horizontal="right" vertical="center"/>
    </xf>
    <xf numFmtId="3" fontId="13" fillId="2" borderId="1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13" fillId="2" borderId="0" xfId="0" applyFont="1" applyFill="1" applyAlignment="1">
      <alignment horizontal="right" vertical="center"/>
    </xf>
    <xf numFmtId="3" fontId="6" fillId="2" borderId="0" xfId="0" applyNumberFormat="1" applyFont="1" applyFill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3" fontId="7" fillId="2" borderId="0" xfId="0" applyNumberFormat="1" applyFont="1" applyFill="1" applyAlignment="1">
      <alignment horizontal="justify" vertical="top" wrapText="1"/>
    </xf>
    <xf numFmtId="3" fontId="4" fillId="2" borderId="0" xfId="0" applyNumberFormat="1" applyFont="1" applyFill="1" applyAlignment="1">
      <alignment horizontal="center" vertical="center" wrapText="1"/>
    </xf>
    <xf numFmtId="3" fontId="7" fillId="2" borderId="2" xfId="0" applyNumberFormat="1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vertical="center" wrapText="1"/>
    </xf>
    <xf numFmtId="3" fontId="10" fillId="2" borderId="9" xfId="0" applyNumberFormat="1" applyFont="1" applyFill="1" applyBorder="1" applyAlignment="1">
      <alignment horizontal="left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7">
    <cellStyle name="Normal" xfId="0" builtinId="0"/>
    <cellStyle name="Normal 2" xfId="3" xr:uid="{00000000-0005-0000-0000-000030000000}"/>
    <cellStyle name="Normal 3" xfId="4" xr:uid="{00000000-0005-0000-0000-000031000000}"/>
    <cellStyle name="Normal 4" xfId="5" xr:uid="{00000000-0005-0000-0000-000032000000}"/>
    <cellStyle name="Normal 5" xfId="1" xr:uid="{00000000-0005-0000-0000-00002F000000}"/>
    <cellStyle name="Normal 7 2" xfId="2" xr:uid="{6B151F45-ECD7-4635-9BB4-6A5661D8B980}"/>
    <cellStyle name="Porcentaje" xfId="6" builtinId="5"/>
  </cellStyles>
  <dxfs count="0"/>
  <tableStyles count="0" defaultTableStyle="TableStyleMedium2" defaultPivotStyle="PivotStyleMedium9"/>
  <colors>
    <mruColors>
      <color rgb="FF009900"/>
      <color rgb="FF8080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Amarillo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D86BC-BE7E-4F0C-AA74-2975FDC1ACAA}">
  <sheetPr>
    <pageSetUpPr fitToPage="1"/>
  </sheetPr>
  <dimension ref="A1:L24"/>
  <sheetViews>
    <sheetView tabSelected="1" workbookViewId="0">
      <selection activeCell="N5" sqref="N5"/>
    </sheetView>
  </sheetViews>
  <sheetFormatPr baseColWidth="10" defaultColWidth="11.42578125" defaultRowHeight="15" x14ac:dyDescent="0.2"/>
  <cols>
    <col min="1" max="1" width="11.42578125" style="43"/>
    <col min="2" max="2" width="17.140625" style="43" customWidth="1"/>
    <col min="3" max="3" width="12.140625" style="43" customWidth="1"/>
    <col min="4" max="4" width="11.42578125" style="43"/>
    <col min="5" max="5" width="12.28515625" style="43" customWidth="1"/>
    <col min="6" max="6" width="11.5703125" style="43" customWidth="1"/>
    <col min="7" max="7" width="11.42578125" style="43"/>
    <col min="8" max="8" width="13.28515625" style="43" customWidth="1"/>
    <col min="9" max="9" width="14.140625" style="43" customWidth="1"/>
    <col min="10" max="10" width="13.5703125" style="43" bestFit="1" customWidth="1"/>
    <col min="11" max="16384" width="11.42578125" style="43"/>
  </cols>
  <sheetData>
    <row r="1" spans="1:12" x14ac:dyDescent="0.2">
      <c r="A1" s="16"/>
      <c r="B1" s="16"/>
      <c r="C1" s="16"/>
      <c r="D1" s="16"/>
      <c r="E1" s="16"/>
      <c r="F1" s="16"/>
      <c r="G1" s="16"/>
      <c r="H1" s="16"/>
      <c r="I1" s="16"/>
    </row>
    <row r="2" spans="1:12" ht="30" customHeight="1" x14ac:dyDescent="0.2">
      <c r="A2" s="16"/>
      <c r="B2" s="115" t="s">
        <v>39</v>
      </c>
      <c r="C2" s="115"/>
      <c r="D2" s="115"/>
      <c r="E2" s="115"/>
      <c r="F2" s="115"/>
      <c r="G2" s="115"/>
      <c r="H2" s="115"/>
      <c r="I2" s="44"/>
    </row>
    <row r="3" spans="1:12" ht="24.95" customHeight="1" x14ac:dyDescent="0.2">
      <c r="A3" s="16"/>
      <c r="B3" s="111" t="s">
        <v>0</v>
      </c>
      <c r="C3" s="113" t="s">
        <v>6</v>
      </c>
      <c r="D3" s="113"/>
      <c r="E3" s="113"/>
      <c r="F3" s="113"/>
      <c r="G3" s="113"/>
      <c r="H3" s="114"/>
      <c r="I3" s="44"/>
    </row>
    <row r="4" spans="1:12" ht="24.95" customHeight="1" x14ac:dyDescent="0.2">
      <c r="A4" s="16"/>
      <c r="B4" s="111"/>
      <c r="C4" s="113" t="s">
        <v>4</v>
      </c>
      <c r="D4" s="113"/>
      <c r="E4" s="113"/>
      <c r="F4" s="113"/>
      <c r="G4" s="113" t="s">
        <v>41</v>
      </c>
      <c r="H4" s="114" t="s">
        <v>42</v>
      </c>
      <c r="I4" s="44"/>
    </row>
    <row r="5" spans="1:12" ht="42.75" customHeight="1" x14ac:dyDescent="0.2">
      <c r="A5" s="16"/>
      <c r="B5" s="112"/>
      <c r="C5" s="45" t="s">
        <v>14</v>
      </c>
      <c r="D5" s="46" t="s">
        <v>16</v>
      </c>
      <c r="E5" s="45" t="s">
        <v>17</v>
      </c>
      <c r="F5" s="45" t="s">
        <v>40</v>
      </c>
      <c r="G5" s="111"/>
      <c r="H5" s="114"/>
      <c r="I5" s="44"/>
    </row>
    <row r="6" spans="1:12" s="55" customFormat="1" ht="30" customHeight="1" x14ac:dyDescent="0.2">
      <c r="A6" s="47"/>
      <c r="B6" s="47" t="s">
        <v>5</v>
      </c>
      <c r="C6" s="48">
        <f>C7+C8</f>
        <v>5838442</v>
      </c>
      <c r="D6" s="48">
        <f t="shared" ref="D6" si="0">D7+D8</f>
        <v>-25016</v>
      </c>
      <c r="E6" s="49">
        <f>E7+E8</f>
        <v>5813426</v>
      </c>
      <c r="F6" s="48">
        <f>F7+F8</f>
        <v>5495424.2400000002</v>
      </c>
      <c r="G6" s="48">
        <f>G7+G8</f>
        <v>318001.75999999983</v>
      </c>
      <c r="H6" s="50">
        <f>F6/E6*100</f>
        <v>94.529873434356958</v>
      </c>
      <c r="I6" s="51"/>
      <c r="J6" s="52"/>
      <c r="K6" s="53"/>
      <c r="L6" s="54"/>
    </row>
    <row r="7" spans="1:12" ht="30" customHeight="1" x14ac:dyDescent="0.2">
      <c r="A7" s="16"/>
      <c r="B7" s="61" t="s">
        <v>1</v>
      </c>
      <c r="C7" s="62">
        <v>5838442</v>
      </c>
      <c r="D7" s="62">
        <v>-446092</v>
      </c>
      <c r="E7" s="62">
        <f>SUM(C7+D7)</f>
        <v>5392350</v>
      </c>
      <c r="F7" s="62">
        <v>5224851.2</v>
      </c>
      <c r="G7" s="62">
        <f>E7-F7</f>
        <v>167498.79999999981</v>
      </c>
      <c r="H7" s="64">
        <f>F7/E7*100</f>
        <v>96.89376987769711</v>
      </c>
      <c r="I7" s="56"/>
      <c r="J7" s="52"/>
    </row>
    <row r="8" spans="1:12" ht="30" customHeight="1" x14ac:dyDescent="0.2">
      <c r="A8" s="16"/>
      <c r="B8" s="65" t="s">
        <v>2</v>
      </c>
      <c r="C8" s="66">
        <v>0</v>
      </c>
      <c r="D8" s="66">
        <v>421076</v>
      </c>
      <c r="E8" s="66">
        <f>SUM(C8+D8)</f>
        <v>421076</v>
      </c>
      <c r="F8" s="66">
        <v>270573.03999999998</v>
      </c>
      <c r="G8" s="66">
        <f>E8-F8</f>
        <v>150502.96000000002</v>
      </c>
      <c r="H8" s="67">
        <f>F8/E8*100</f>
        <v>64.257530707045746</v>
      </c>
      <c r="I8" s="56"/>
      <c r="J8" s="52"/>
    </row>
    <row r="9" spans="1:12" ht="15" customHeight="1" x14ac:dyDescent="0.2">
      <c r="A9" s="16"/>
      <c r="B9" s="3" t="s">
        <v>22</v>
      </c>
      <c r="C9" s="16"/>
      <c r="D9" s="16"/>
      <c r="E9" s="16"/>
      <c r="F9" s="16"/>
      <c r="G9" s="16"/>
      <c r="H9" s="16"/>
      <c r="I9" s="16"/>
    </row>
    <row r="10" spans="1:12" x14ac:dyDescent="0.2">
      <c r="A10" s="16"/>
      <c r="B10" s="16"/>
      <c r="C10" s="16"/>
      <c r="D10" s="16"/>
      <c r="E10" s="16"/>
      <c r="F10" s="16"/>
      <c r="G10" s="16"/>
      <c r="H10" s="16"/>
      <c r="I10" s="16"/>
    </row>
    <row r="11" spans="1:12" x14ac:dyDescent="0.2">
      <c r="A11" s="16"/>
      <c r="B11" s="16"/>
      <c r="C11" s="16"/>
      <c r="D11" s="16"/>
      <c r="E11" s="16"/>
      <c r="F11" s="16"/>
      <c r="G11" s="16"/>
      <c r="H11" s="16"/>
      <c r="I11" s="16"/>
    </row>
    <row r="14" spans="1:12" x14ac:dyDescent="0.2">
      <c r="D14" s="57"/>
      <c r="H14" s="57"/>
      <c r="I14" s="57"/>
    </row>
    <row r="15" spans="1:12" x14ac:dyDescent="0.2">
      <c r="D15" s="57"/>
      <c r="E15" s="58"/>
    </row>
    <row r="16" spans="1:12" x14ac:dyDescent="0.2">
      <c r="D16" s="58"/>
      <c r="E16" s="58"/>
    </row>
    <row r="17" spans="4:10" x14ac:dyDescent="0.2">
      <c r="E17" s="59"/>
      <c r="F17" s="57"/>
      <c r="J17" s="58"/>
    </row>
    <row r="18" spans="4:10" x14ac:dyDescent="0.2">
      <c r="E18" s="57"/>
    </row>
    <row r="21" spans="4:10" x14ac:dyDescent="0.2">
      <c r="D21" s="58"/>
    </row>
    <row r="24" spans="4:10" x14ac:dyDescent="0.2">
      <c r="H24" s="60"/>
      <c r="I24" s="60"/>
    </row>
  </sheetData>
  <mergeCells count="6">
    <mergeCell ref="B3:B5"/>
    <mergeCell ref="C4:F4"/>
    <mergeCell ref="C3:H3"/>
    <mergeCell ref="B2:H2"/>
    <mergeCell ref="G4:G5"/>
    <mergeCell ref="H4:H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0488F-3D61-4DF1-97E8-709C0ACA3183}">
  <dimension ref="A1:L16"/>
  <sheetViews>
    <sheetView zoomScaleNormal="100" workbookViewId="0">
      <selection activeCell="N10" sqref="N10"/>
    </sheetView>
  </sheetViews>
  <sheetFormatPr baseColWidth="10" defaultColWidth="11.42578125" defaultRowHeight="12.75" x14ac:dyDescent="0.2"/>
  <cols>
    <col min="1" max="1" width="11.42578125" style="1"/>
    <col min="2" max="2" width="27.7109375" style="1" customWidth="1"/>
    <col min="3" max="3" width="11.42578125" style="1" customWidth="1"/>
    <col min="4" max="4" width="11" style="1" customWidth="1"/>
    <col min="5" max="5" width="12.28515625" style="1" customWidth="1"/>
    <col min="6" max="6" width="11.42578125" style="1" customWidth="1"/>
    <col min="7" max="7" width="10.5703125" style="1" customWidth="1"/>
    <col min="8" max="8" width="12" style="1" customWidth="1"/>
    <col min="9" max="9" width="11.42578125" style="1"/>
    <col min="10" max="10" width="13.5703125" style="1" bestFit="1" customWidth="1"/>
    <col min="11" max="11" width="11.42578125" style="1"/>
    <col min="12" max="12" width="12.7109375" style="1" bestFit="1" customWidth="1"/>
    <col min="13" max="16384" width="11.42578125" style="1"/>
  </cols>
  <sheetData>
    <row r="1" spans="1:12" ht="42.75" customHeight="1" x14ac:dyDescent="0.2">
      <c r="A1" s="3"/>
      <c r="B1" s="3"/>
      <c r="C1" s="3"/>
      <c r="D1" s="3"/>
      <c r="E1" s="3"/>
      <c r="F1" s="3"/>
      <c r="G1" s="3"/>
      <c r="H1" s="3"/>
      <c r="I1" s="3"/>
    </row>
    <row r="2" spans="1:12" ht="30" customHeight="1" x14ac:dyDescent="0.2">
      <c r="A2" s="3"/>
      <c r="B2" s="116" t="s">
        <v>43</v>
      </c>
      <c r="C2" s="116"/>
      <c r="D2" s="116"/>
      <c r="E2" s="116"/>
      <c r="F2" s="116"/>
      <c r="G2" s="116"/>
      <c r="H2" s="116"/>
      <c r="I2" s="3"/>
    </row>
    <row r="3" spans="1:12" ht="25.5" customHeight="1" x14ac:dyDescent="0.2">
      <c r="A3" s="3"/>
      <c r="B3" s="117" t="s">
        <v>3</v>
      </c>
      <c r="C3" s="119" t="s">
        <v>6</v>
      </c>
      <c r="D3" s="119"/>
      <c r="E3" s="119"/>
      <c r="F3" s="119"/>
      <c r="G3" s="119"/>
      <c r="H3" s="120"/>
      <c r="I3" s="3"/>
    </row>
    <row r="4" spans="1:12" ht="26.25" customHeight="1" x14ac:dyDescent="0.2">
      <c r="A4" s="3"/>
      <c r="B4" s="117"/>
      <c r="C4" s="113" t="s">
        <v>4</v>
      </c>
      <c r="D4" s="113"/>
      <c r="E4" s="113"/>
      <c r="F4" s="113"/>
      <c r="G4" s="113" t="s">
        <v>41</v>
      </c>
      <c r="H4" s="114" t="s">
        <v>42</v>
      </c>
      <c r="I4" s="3"/>
    </row>
    <row r="5" spans="1:12" ht="34.5" customHeight="1" x14ac:dyDescent="0.2">
      <c r="A5" s="3"/>
      <c r="B5" s="118"/>
      <c r="C5" s="45" t="s">
        <v>14</v>
      </c>
      <c r="D5" s="46" t="s">
        <v>16</v>
      </c>
      <c r="E5" s="45" t="s">
        <v>17</v>
      </c>
      <c r="F5" s="45" t="s">
        <v>40</v>
      </c>
      <c r="G5" s="113"/>
      <c r="H5" s="114"/>
      <c r="I5" s="3"/>
    </row>
    <row r="6" spans="1:12" s="2" customFormat="1" ht="35.1" customHeight="1" x14ac:dyDescent="0.25">
      <c r="A6" s="12"/>
      <c r="B6" s="69" t="s">
        <v>9</v>
      </c>
      <c r="C6" s="70">
        <f>C12+C7</f>
        <v>5838442</v>
      </c>
      <c r="D6" s="71">
        <f>D12+D7</f>
        <v>-25016</v>
      </c>
      <c r="E6" s="71">
        <f>E12+E7</f>
        <v>5813426</v>
      </c>
      <c r="F6" s="72">
        <f>F12+F7</f>
        <v>5495424.2399999993</v>
      </c>
      <c r="G6" s="70">
        <f>E6-F6</f>
        <v>318001.76000000071</v>
      </c>
      <c r="H6" s="73">
        <f>F6/E6*100</f>
        <v>94.529873434356944</v>
      </c>
      <c r="I6" s="12"/>
      <c r="J6" s="11"/>
    </row>
    <row r="7" spans="1:12" ht="35.1" customHeight="1" x14ac:dyDescent="0.2">
      <c r="A7" s="3"/>
      <c r="B7" s="47" t="s">
        <v>1</v>
      </c>
      <c r="C7" s="48">
        <f t="shared" ref="C7:G7" si="0">SUM(C8:C11)</f>
        <v>5838442</v>
      </c>
      <c r="D7" s="86">
        <f>SUM(D8:D11)</f>
        <v>-446092</v>
      </c>
      <c r="E7" s="86">
        <f t="shared" si="0"/>
        <v>5392350</v>
      </c>
      <c r="F7" s="48">
        <f t="shared" si="0"/>
        <v>5224851.1999999993</v>
      </c>
      <c r="G7" s="48">
        <f t="shared" si="0"/>
        <v>167498.79999999976</v>
      </c>
      <c r="H7" s="51">
        <f>F7/E7*100</f>
        <v>96.893769877697082</v>
      </c>
      <c r="I7" s="3"/>
      <c r="J7" s="11"/>
      <c r="L7" s="32"/>
    </row>
    <row r="8" spans="1:12" ht="35.1" customHeight="1" x14ac:dyDescent="0.2">
      <c r="A8" s="3"/>
      <c r="B8" s="82" t="s">
        <v>10</v>
      </c>
      <c r="C8" s="62">
        <v>4658145</v>
      </c>
      <c r="D8" s="63">
        <f>E8-C8</f>
        <v>-236776</v>
      </c>
      <c r="E8" s="87">
        <v>4421369</v>
      </c>
      <c r="F8" s="88">
        <v>4316852.99</v>
      </c>
      <c r="G8" s="62">
        <f>E8-F8</f>
        <v>104516.00999999978</v>
      </c>
      <c r="H8" s="64">
        <f>F8/E8*100</f>
        <v>97.636116551231083</v>
      </c>
      <c r="I8" s="3"/>
      <c r="J8" s="11"/>
    </row>
    <row r="9" spans="1:12" ht="35.1" customHeight="1" x14ac:dyDescent="0.2">
      <c r="A9" s="3"/>
      <c r="B9" s="82" t="s">
        <v>11</v>
      </c>
      <c r="C9" s="62">
        <v>853347</v>
      </c>
      <c r="D9" s="63">
        <f t="shared" ref="D9:D11" si="1">E9-C9</f>
        <v>-159066</v>
      </c>
      <c r="E9" s="87">
        <v>694281</v>
      </c>
      <c r="F9" s="88">
        <v>652452.55000000005</v>
      </c>
      <c r="G9" s="62">
        <f t="shared" ref="G9:G11" si="2">E9-F9</f>
        <v>41828.449999999953</v>
      </c>
      <c r="H9" s="64">
        <f t="shared" ref="H9:H10" si="3">F9/E9*100</f>
        <v>93.975285223130129</v>
      </c>
      <c r="I9" s="3"/>
      <c r="J9" s="11"/>
    </row>
    <row r="10" spans="1:12" ht="35.1" customHeight="1" x14ac:dyDescent="0.2">
      <c r="A10" s="3"/>
      <c r="B10" s="82" t="s">
        <v>12</v>
      </c>
      <c r="C10" s="62">
        <v>260950</v>
      </c>
      <c r="D10" s="63">
        <f>E10-C10</f>
        <v>-86055</v>
      </c>
      <c r="E10" s="87">
        <v>174895</v>
      </c>
      <c r="F10" s="88">
        <v>154614.51999999999</v>
      </c>
      <c r="G10" s="62">
        <f t="shared" si="2"/>
        <v>20280.48000000001</v>
      </c>
      <c r="H10" s="64">
        <f t="shared" si="3"/>
        <v>88.404196803796552</v>
      </c>
      <c r="I10" s="3"/>
      <c r="J10" s="11"/>
    </row>
    <row r="11" spans="1:12" ht="35.1" customHeight="1" x14ac:dyDescent="0.2">
      <c r="A11" s="3"/>
      <c r="B11" s="82" t="s">
        <v>13</v>
      </c>
      <c r="C11" s="62">
        <v>66000</v>
      </c>
      <c r="D11" s="63">
        <f t="shared" si="1"/>
        <v>35805</v>
      </c>
      <c r="E11" s="87">
        <v>101805</v>
      </c>
      <c r="F11" s="88">
        <v>100931.14</v>
      </c>
      <c r="G11" s="62">
        <f t="shared" si="2"/>
        <v>873.86000000000058</v>
      </c>
      <c r="H11" s="64">
        <f>F11/E11*100</f>
        <v>99.141633515053286</v>
      </c>
      <c r="I11" s="3"/>
      <c r="J11" s="11"/>
    </row>
    <row r="12" spans="1:12" s="2" customFormat="1" ht="35.1" customHeight="1" x14ac:dyDescent="0.2">
      <c r="A12" s="12"/>
      <c r="B12" s="83" t="s">
        <v>2</v>
      </c>
      <c r="C12" s="84">
        <v>0</v>
      </c>
      <c r="D12" s="85">
        <v>421076</v>
      </c>
      <c r="E12" s="89">
        <v>421076</v>
      </c>
      <c r="F12" s="90">
        <v>270573.03999999998</v>
      </c>
      <c r="G12" s="84">
        <f>E12-F12</f>
        <v>150502.96000000002</v>
      </c>
      <c r="H12" s="91">
        <f>F12/E12*100</f>
        <v>64.257530707045746</v>
      </c>
      <c r="I12" s="12"/>
      <c r="J12" s="68">
        <f>F12/E12*100</f>
        <v>64.257530707045746</v>
      </c>
    </row>
    <row r="13" spans="1:12" ht="15" x14ac:dyDescent="0.2">
      <c r="A13" s="3"/>
      <c r="B13" s="3" t="s">
        <v>7</v>
      </c>
      <c r="C13" s="16"/>
      <c r="D13" s="16"/>
      <c r="E13" s="16"/>
      <c r="F13" s="16"/>
      <c r="G13" s="16"/>
      <c r="H13" s="16"/>
      <c r="I13" s="3"/>
    </row>
    <row r="14" spans="1:12" x14ac:dyDescent="0.2">
      <c r="A14" s="3"/>
      <c r="B14" s="3"/>
      <c r="C14" s="3"/>
      <c r="D14" s="3"/>
      <c r="E14" s="3"/>
      <c r="F14" s="3"/>
      <c r="G14" s="3"/>
      <c r="H14" s="3"/>
      <c r="I14" s="3"/>
    </row>
    <row r="15" spans="1:12" x14ac:dyDescent="0.2">
      <c r="A15" s="3"/>
      <c r="B15" s="3"/>
      <c r="C15" s="3"/>
      <c r="D15" s="3"/>
      <c r="E15" s="3"/>
      <c r="F15" s="3"/>
      <c r="G15" s="3"/>
      <c r="H15" s="3"/>
      <c r="I15" s="3"/>
    </row>
    <row r="16" spans="1:12" x14ac:dyDescent="0.2">
      <c r="A16" s="3"/>
      <c r="B16" s="3"/>
      <c r="C16" s="3"/>
      <c r="D16" s="3"/>
      <c r="E16" s="3"/>
      <c r="F16" s="3"/>
      <c r="G16" s="3"/>
      <c r="H16" s="3"/>
      <c r="I16" s="3"/>
    </row>
  </sheetData>
  <mergeCells count="6">
    <mergeCell ref="B2:H2"/>
    <mergeCell ref="B3:B5"/>
    <mergeCell ref="C3:H3"/>
    <mergeCell ref="C4:F4"/>
    <mergeCell ref="G4:G5"/>
    <mergeCell ref="H4:H5"/>
  </mergeCells>
  <pageMargins left="0.7" right="0.7" top="0.75" bottom="0.75" header="0.3" footer="0.3"/>
  <pageSetup orientation="portrait" r:id="rId1"/>
  <ignoredErrors>
    <ignoredError sqref="E7 C7 F7" formulaRange="1"/>
    <ignoredError sqref="G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771F1-3484-4A73-88E0-0B870E90C125}">
  <dimension ref="A1:R24"/>
  <sheetViews>
    <sheetView zoomScaleNormal="100" workbookViewId="0">
      <selection activeCell="N10" sqref="N10"/>
    </sheetView>
  </sheetViews>
  <sheetFormatPr baseColWidth="10" defaultColWidth="11.42578125" defaultRowHeight="15" x14ac:dyDescent="0.2"/>
  <cols>
    <col min="1" max="1" width="10.85546875" style="16" customWidth="1"/>
    <col min="2" max="2" width="25.85546875" style="43" customWidth="1"/>
    <col min="3" max="10" width="11.28515625" style="58" customWidth="1"/>
    <col min="11" max="12" width="11.42578125" style="43"/>
    <col min="13" max="13" width="15" style="43" customWidth="1"/>
    <col min="14" max="14" width="15.85546875" style="43" bestFit="1" customWidth="1"/>
    <col min="15" max="15" width="16.85546875" style="43" customWidth="1"/>
    <col min="16" max="16" width="15.85546875" style="43" customWidth="1"/>
    <col min="17" max="16384" width="11.42578125" style="43"/>
  </cols>
  <sheetData>
    <row r="1" spans="1:18" x14ac:dyDescent="0.2">
      <c r="B1" s="16"/>
      <c r="C1" s="15"/>
      <c r="D1" s="15"/>
      <c r="E1" s="15"/>
      <c r="F1" s="15"/>
      <c r="G1" s="15"/>
      <c r="H1" s="15"/>
      <c r="I1" s="15"/>
      <c r="J1" s="15"/>
      <c r="K1" s="16"/>
      <c r="L1" s="16"/>
    </row>
    <row r="2" spans="1:18" s="1" customFormat="1" ht="34.5" customHeight="1" x14ac:dyDescent="0.2">
      <c r="A2" s="3"/>
      <c r="B2" s="121" t="s">
        <v>49</v>
      </c>
      <c r="C2" s="121"/>
      <c r="D2" s="121"/>
      <c r="E2" s="121"/>
      <c r="F2" s="121"/>
      <c r="G2" s="121"/>
      <c r="H2" s="121"/>
      <c r="I2" s="121"/>
      <c r="J2" s="121"/>
      <c r="K2" s="92"/>
      <c r="L2" s="92"/>
    </row>
    <row r="3" spans="1:18" s="1" customFormat="1" ht="25.5" customHeight="1" x14ac:dyDescent="0.2">
      <c r="A3" s="3"/>
      <c r="B3" s="122" t="s">
        <v>23</v>
      </c>
      <c r="C3" s="123" t="s">
        <v>6</v>
      </c>
      <c r="D3" s="124"/>
      <c r="E3" s="124"/>
      <c r="F3" s="124"/>
      <c r="G3" s="124"/>
      <c r="H3" s="124"/>
      <c r="I3" s="125"/>
      <c r="J3" s="123" t="s">
        <v>48</v>
      </c>
      <c r="K3" s="42"/>
      <c r="L3" s="42"/>
    </row>
    <row r="4" spans="1:18" s="1" customFormat="1" ht="20.25" customHeight="1" x14ac:dyDescent="0.2">
      <c r="A4" s="3"/>
      <c r="B4" s="122"/>
      <c r="C4" s="123" t="s">
        <v>4</v>
      </c>
      <c r="D4" s="124"/>
      <c r="E4" s="124"/>
      <c r="F4" s="125"/>
      <c r="G4" s="126" t="s">
        <v>45</v>
      </c>
      <c r="H4" s="126" t="s">
        <v>46</v>
      </c>
      <c r="I4" s="126" t="s">
        <v>47</v>
      </c>
      <c r="J4" s="123"/>
      <c r="K4" s="42"/>
      <c r="L4" s="42"/>
    </row>
    <row r="5" spans="1:18" s="1" customFormat="1" ht="33.75" customHeight="1" x14ac:dyDescent="0.2">
      <c r="A5" s="3"/>
      <c r="B5" s="122"/>
      <c r="C5" s="93" t="s">
        <v>15</v>
      </c>
      <c r="D5" s="93" t="s">
        <v>21</v>
      </c>
      <c r="E5" s="93" t="s">
        <v>30</v>
      </c>
      <c r="F5" s="93" t="s">
        <v>44</v>
      </c>
      <c r="G5" s="126"/>
      <c r="H5" s="126"/>
      <c r="I5" s="126"/>
      <c r="J5" s="123"/>
      <c r="K5" s="42"/>
      <c r="L5" s="42"/>
      <c r="N5" s="32"/>
    </row>
    <row r="6" spans="1:18" s="110" customFormat="1" ht="28.5" customHeight="1" x14ac:dyDescent="0.25">
      <c r="A6" s="106"/>
      <c r="B6" s="107" t="s">
        <v>8</v>
      </c>
      <c r="C6" s="104">
        <f>C7+C12</f>
        <v>5838442</v>
      </c>
      <c r="D6" s="105">
        <f>D7+D12</f>
        <v>-25016</v>
      </c>
      <c r="E6" s="104">
        <f t="shared" ref="E6" si="0">E7+E12</f>
        <v>5813426</v>
      </c>
      <c r="F6" s="104">
        <f t="shared" ref="F6:J6" si="1">F7+F12</f>
        <v>5495424.2399999993</v>
      </c>
      <c r="G6" s="104">
        <f t="shared" si="1"/>
        <v>20062.09</v>
      </c>
      <c r="H6" s="104">
        <f t="shared" si="1"/>
        <v>338602.15</v>
      </c>
      <c r="I6" s="104">
        <f t="shared" si="1"/>
        <v>5136760</v>
      </c>
      <c r="J6" s="105">
        <f t="shared" si="1"/>
        <v>5475362.1500000004</v>
      </c>
      <c r="K6" s="108"/>
      <c r="L6" s="108"/>
      <c r="M6" s="109"/>
      <c r="N6" s="76"/>
    </row>
    <row r="7" spans="1:18" s="78" customFormat="1" ht="30" customHeight="1" x14ac:dyDescent="0.25">
      <c r="A7" s="69"/>
      <c r="B7" s="94" t="s">
        <v>27</v>
      </c>
      <c r="C7" s="95">
        <f>SUM(C8:C11)</f>
        <v>5838442</v>
      </c>
      <c r="D7" s="96">
        <f>SUM(D8:D11)</f>
        <v>-446092</v>
      </c>
      <c r="E7" s="95">
        <f t="shared" ref="E7" si="2">SUM(E8:E11)</f>
        <v>5392350</v>
      </c>
      <c r="F7" s="95">
        <f t="shared" ref="F7:J7" si="3">SUM(F8:F11)</f>
        <v>5224851.1999999993</v>
      </c>
      <c r="G7" s="95">
        <f>SUM(G8:G11)</f>
        <v>20062.09</v>
      </c>
      <c r="H7" s="95">
        <f t="shared" si="3"/>
        <v>328884.42000000004</v>
      </c>
      <c r="I7" s="95">
        <f t="shared" si="3"/>
        <v>4875904.6900000004</v>
      </c>
      <c r="J7" s="96">
        <f t="shared" si="3"/>
        <v>5204789.1100000003</v>
      </c>
      <c r="K7" s="77"/>
      <c r="L7" s="75"/>
      <c r="N7" s="79"/>
    </row>
    <row r="8" spans="1:18" ht="35.1" customHeight="1" x14ac:dyDescent="0.2">
      <c r="B8" s="97" t="s">
        <v>10</v>
      </c>
      <c r="C8" s="98">
        <v>4658145</v>
      </c>
      <c r="D8" s="99">
        <f>'NODO CUADRO 2 '!D8</f>
        <v>-236776</v>
      </c>
      <c r="E8" s="98">
        <f>'NODO CUADRO 2 '!E8</f>
        <v>4421369</v>
      </c>
      <c r="F8" s="98">
        <f>'NODO CUADRO 2 '!F8</f>
        <v>4316852.99</v>
      </c>
      <c r="G8" s="99">
        <v>0</v>
      </c>
      <c r="H8" s="98">
        <v>239434.95</v>
      </c>
      <c r="I8" s="98">
        <v>4077418.04</v>
      </c>
      <c r="J8" s="99">
        <f>I8+H8</f>
        <v>4316852.99</v>
      </c>
      <c r="K8" s="15"/>
      <c r="L8" s="15"/>
      <c r="M8" s="74"/>
      <c r="N8" s="80"/>
      <c r="O8" s="58"/>
    </row>
    <row r="9" spans="1:18" ht="35.1" customHeight="1" x14ac:dyDescent="0.2">
      <c r="B9" s="97" t="s">
        <v>11</v>
      </c>
      <c r="C9" s="98">
        <v>853347</v>
      </c>
      <c r="D9" s="99">
        <f>'NODO CUADRO 2 '!D9</f>
        <v>-159066</v>
      </c>
      <c r="E9" s="98">
        <f>'NODO CUADRO 2 '!E9</f>
        <v>694281</v>
      </c>
      <c r="F9" s="98">
        <f>'NODO CUADRO 2 '!F9</f>
        <v>652452.55000000005</v>
      </c>
      <c r="G9" s="99">
        <v>4051.06</v>
      </c>
      <c r="H9" s="98">
        <v>26571.08</v>
      </c>
      <c r="I9" s="98">
        <v>621830.41</v>
      </c>
      <c r="J9" s="99">
        <f t="shared" ref="J9:J11" si="4">I9+H9</f>
        <v>648401.49</v>
      </c>
      <c r="K9" s="15"/>
      <c r="L9" s="15"/>
      <c r="M9" s="74"/>
      <c r="N9" s="80"/>
      <c r="O9" s="74"/>
      <c r="P9" s="74"/>
      <c r="R9" s="74"/>
    </row>
    <row r="10" spans="1:18" ht="35.1" customHeight="1" x14ac:dyDescent="0.2">
      <c r="B10" s="97" t="s">
        <v>12</v>
      </c>
      <c r="C10" s="98">
        <v>260950</v>
      </c>
      <c r="D10" s="99">
        <f>'NODO CUADRO 2 '!D10</f>
        <v>-86055</v>
      </c>
      <c r="E10" s="98">
        <f>'NODO CUADRO 2 '!E10</f>
        <v>174895</v>
      </c>
      <c r="F10" s="98">
        <f>'NODO CUADRO 2 '!F10</f>
        <v>154614.51999999999</v>
      </c>
      <c r="G10" s="99">
        <v>16011.03</v>
      </c>
      <c r="H10" s="98">
        <v>12569.74</v>
      </c>
      <c r="I10" s="98">
        <v>126033.75</v>
      </c>
      <c r="J10" s="99">
        <f t="shared" si="4"/>
        <v>138603.49</v>
      </c>
      <c r="K10" s="15"/>
      <c r="L10" s="15"/>
      <c r="M10" s="74"/>
      <c r="N10" s="74"/>
      <c r="O10" s="74"/>
    </row>
    <row r="11" spans="1:18" ht="35.1" customHeight="1" x14ac:dyDescent="0.2">
      <c r="B11" s="97" t="s">
        <v>13</v>
      </c>
      <c r="C11" s="98">
        <v>66000</v>
      </c>
      <c r="D11" s="99">
        <f>'NODO CUADRO 2 '!D11</f>
        <v>35805</v>
      </c>
      <c r="E11" s="98">
        <f>'NODO CUADRO 2 '!E11</f>
        <v>101805</v>
      </c>
      <c r="F11" s="98">
        <f>'NODO CUADRO 2 '!F11</f>
        <v>100931.14</v>
      </c>
      <c r="G11" s="99">
        <v>0</v>
      </c>
      <c r="H11" s="98">
        <v>50308.65</v>
      </c>
      <c r="I11" s="98">
        <v>50622.49</v>
      </c>
      <c r="J11" s="99">
        <f t="shared" si="4"/>
        <v>100931.14</v>
      </c>
      <c r="K11" s="15"/>
      <c r="L11" s="15"/>
      <c r="M11" s="74"/>
      <c r="N11" s="74"/>
      <c r="O11" s="74"/>
    </row>
    <row r="12" spans="1:18" s="78" customFormat="1" ht="35.1" customHeight="1" x14ac:dyDescent="0.25">
      <c r="A12" s="69"/>
      <c r="B12" s="100" t="s">
        <v>28</v>
      </c>
      <c r="C12" s="101">
        <v>0</v>
      </c>
      <c r="D12" s="102">
        <f>'NODO CUADRO 2 '!D12</f>
        <v>421076</v>
      </c>
      <c r="E12" s="101">
        <f>'NODO CUADRO 2 '!E12</f>
        <v>421076</v>
      </c>
      <c r="F12" s="101">
        <f>'NODO CUADRO 2 '!F12</f>
        <v>270573.03999999998</v>
      </c>
      <c r="G12" s="102">
        <v>0</v>
      </c>
      <c r="H12" s="101">
        <v>9717.73</v>
      </c>
      <c r="I12" s="101">
        <v>260855.31</v>
      </c>
      <c r="J12" s="102">
        <f>I12+H12</f>
        <v>270573.03999999998</v>
      </c>
      <c r="K12" s="77"/>
      <c r="L12" s="75"/>
      <c r="M12" s="81"/>
      <c r="N12" s="81"/>
      <c r="O12" s="81"/>
    </row>
    <row r="13" spans="1:18" ht="13.5" customHeight="1" x14ac:dyDescent="0.2">
      <c r="B13" s="103" t="s">
        <v>7</v>
      </c>
      <c r="C13" s="15"/>
      <c r="D13" s="15"/>
      <c r="E13" s="15"/>
      <c r="F13" s="15"/>
      <c r="G13" s="15"/>
      <c r="H13" s="15"/>
      <c r="I13" s="15"/>
      <c r="J13" s="15"/>
      <c r="K13" s="16"/>
      <c r="L13" s="16"/>
      <c r="N13" s="58"/>
    </row>
    <row r="14" spans="1:18" x14ac:dyDescent="0.2">
      <c r="B14" s="16"/>
      <c r="C14" s="15"/>
      <c r="D14" s="15"/>
      <c r="E14" s="15"/>
      <c r="F14" s="15"/>
      <c r="G14" s="15"/>
      <c r="H14" s="15"/>
      <c r="I14" s="15"/>
      <c r="J14" s="15"/>
      <c r="K14" s="16"/>
      <c r="L14" s="16"/>
    </row>
    <row r="15" spans="1:18" x14ac:dyDescent="0.2">
      <c r="B15" s="16"/>
      <c r="C15" s="15"/>
      <c r="D15" s="15"/>
      <c r="E15" s="15"/>
      <c r="F15" s="15"/>
      <c r="G15" s="15"/>
      <c r="H15" s="15"/>
      <c r="I15" s="15"/>
      <c r="J15" s="15"/>
      <c r="K15" s="16"/>
      <c r="L15" s="16"/>
    </row>
    <row r="17" spans="11:14" x14ac:dyDescent="0.2">
      <c r="K17" s="58"/>
      <c r="L17" s="58"/>
      <c r="M17" s="58"/>
    </row>
    <row r="18" spans="11:14" x14ac:dyDescent="0.2">
      <c r="K18" s="58"/>
    </row>
    <row r="19" spans="11:14" x14ac:dyDescent="0.2">
      <c r="K19" s="58"/>
    </row>
    <row r="20" spans="11:14" x14ac:dyDescent="0.2">
      <c r="M20" s="58"/>
    </row>
    <row r="21" spans="11:14" x14ac:dyDescent="0.2">
      <c r="N21" s="58"/>
    </row>
    <row r="22" spans="11:14" x14ac:dyDescent="0.2">
      <c r="K22" s="74"/>
    </row>
    <row r="24" spans="11:14" x14ac:dyDescent="0.2">
      <c r="K24" s="57"/>
    </row>
  </sheetData>
  <mergeCells count="8">
    <mergeCell ref="B2:J2"/>
    <mergeCell ref="B3:B5"/>
    <mergeCell ref="J3:J5"/>
    <mergeCell ref="C3:I3"/>
    <mergeCell ref="C4:F4"/>
    <mergeCell ref="G4:G5"/>
    <mergeCell ref="H4:H5"/>
    <mergeCell ref="I4:I5"/>
  </mergeCells>
  <pageMargins left="0.7" right="0.7" top="0.75" bottom="0.75" header="0.3" footer="0.3"/>
  <pageSetup scale="64" orientation="portrait" r:id="rId1"/>
  <ignoredErrors>
    <ignoredError sqref="C7 G7:I7 E7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506D0-2D44-4F86-BB7B-5CF3FE532137}">
  <dimension ref="B3:L13"/>
  <sheetViews>
    <sheetView zoomScaleNormal="100" zoomScaleSheetLayoutView="90" workbookViewId="0">
      <selection activeCell="H18" sqref="H18"/>
    </sheetView>
  </sheetViews>
  <sheetFormatPr baseColWidth="10" defaultColWidth="11.42578125" defaultRowHeight="15" x14ac:dyDescent="0.2"/>
  <cols>
    <col min="1" max="1" width="9.85546875" style="16" customWidth="1"/>
    <col min="2" max="2" width="43.85546875" style="16" customWidth="1"/>
    <col min="3" max="5" width="9.7109375" style="16" customWidth="1"/>
    <col min="6" max="6" width="12.7109375" style="16" bestFit="1" customWidth="1"/>
    <col min="7" max="7" width="9.7109375" style="16" customWidth="1"/>
    <col min="8" max="8" width="11.7109375" style="16" bestFit="1" customWidth="1"/>
    <col min="9" max="16384" width="11.42578125" style="16"/>
  </cols>
  <sheetData>
    <row r="3" spans="2:12" s="15" customFormat="1" ht="42.75" customHeight="1" x14ac:dyDescent="0.2">
      <c r="B3" s="128" t="s">
        <v>50</v>
      </c>
      <c r="C3" s="128"/>
      <c r="D3" s="128"/>
      <c r="E3" s="128"/>
      <c r="F3" s="128"/>
      <c r="G3" s="128"/>
      <c r="H3" s="128"/>
    </row>
    <row r="4" spans="2:12" s="5" customFormat="1" ht="21.95" customHeight="1" x14ac:dyDescent="0.2">
      <c r="B4" s="129" t="s">
        <v>26</v>
      </c>
      <c r="C4" s="130" t="s">
        <v>29</v>
      </c>
      <c r="D4" s="130"/>
      <c r="E4" s="130"/>
      <c r="F4" s="130"/>
      <c r="G4" s="130"/>
      <c r="H4" s="131"/>
    </row>
    <row r="5" spans="2:12" s="5" customFormat="1" ht="21.95" customHeight="1" x14ac:dyDescent="0.2">
      <c r="B5" s="129"/>
      <c r="C5" s="130" t="s">
        <v>6</v>
      </c>
      <c r="D5" s="130"/>
      <c r="E5" s="130"/>
      <c r="F5" s="130"/>
      <c r="G5" s="130"/>
      <c r="H5" s="131"/>
    </row>
    <row r="6" spans="2:12" s="3" customFormat="1" ht="48" customHeight="1" x14ac:dyDescent="0.2">
      <c r="B6" s="129"/>
      <c r="C6" s="25" t="s">
        <v>14</v>
      </c>
      <c r="D6" s="26" t="s">
        <v>16</v>
      </c>
      <c r="E6" s="25" t="s">
        <v>17</v>
      </c>
      <c r="F6" s="26" t="s">
        <v>40</v>
      </c>
      <c r="G6" s="25" t="s">
        <v>51</v>
      </c>
      <c r="H6" s="27" t="s">
        <v>42</v>
      </c>
    </row>
    <row r="7" spans="2:12" ht="27.75" customHeight="1" x14ac:dyDescent="0.2">
      <c r="B7" s="22" t="s">
        <v>24</v>
      </c>
      <c r="C7" s="17">
        <v>0</v>
      </c>
      <c r="D7" s="17">
        <f>D8+D9</f>
        <v>421076</v>
      </c>
      <c r="E7" s="17">
        <f t="shared" ref="E7" si="0">E8+E9</f>
        <v>421076</v>
      </c>
      <c r="F7" s="17">
        <f>F8+F9</f>
        <v>270573.04000000004</v>
      </c>
      <c r="G7" s="17">
        <f>G8+G9</f>
        <v>150502.96</v>
      </c>
      <c r="H7" s="23">
        <f>F7/E7*100</f>
        <v>64.25753070704576</v>
      </c>
      <c r="I7" s="15"/>
      <c r="J7" s="15"/>
      <c r="L7" s="15"/>
    </row>
    <row r="8" spans="2:12" s="19" customFormat="1" ht="87.75" customHeight="1" x14ac:dyDescent="0.2">
      <c r="B8" s="40" t="s">
        <v>37</v>
      </c>
      <c r="C8" s="18">
        <v>0</v>
      </c>
      <c r="D8" s="18">
        <v>283738</v>
      </c>
      <c r="E8" s="18">
        <f>C8+D8</f>
        <v>283738</v>
      </c>
      <c r="F8" s="18">
        <v>228965.01</v>
      </c>
      <c r="G8" s="18">
        <f>E8-F8</f>
        <v>54772.989999999991</v>
      </c>
      <c r="H8" s="24">
        <f>F8/E8*100</f>
        <v>80.695927228640514</v>
      </c>
    </row>
    <row r="9" spans="2:12" s="19" customFormat="1" ht="81.599999999999994" customHeight="1" x14ac:dyDescent="0.2">
      <c r="B9" s="40" t="s">
        <v>25</v>
      </c>
      <c r="C9" s="18">
        <v>0</v>
      </c>
      <c r="D9" s="18">
        <v>137338</v>
      </c>
      <c r="E9" s="18">
        <f>C9+D9</f>
        <v>137338</v>
      </c>
      <c r="F9" s="18">
        <v>41608.03</v>
      </c>
      <c r="G9" s="18">
        <f>E9-F9</f>
        <v>95729.97</v>
      </c>
      <c r="H9" s="24">
        <f>F9/E9*100</f>
        <v>30.296079744863036</v>
      </c>
      <c r="J9" s="20"/>
    </row>
    <row r="10" spans="2:12" ht="18.75" customHeight="1" x14ac:dyDescent="0.2">
      <c r="B10" s="132" t="s">
        <v>7</v>
      </c>
      <c r="C10" s="132"/>
      <c r="D10" s="132"/>
      <c r="E10" s="132"/>
      <c r="F10" s="132"/>
      <c r="G10" s="132"/>
      <c r="H10" s="132"/>
    </row>
    <row r="11" spans="2:12" ht="39.75" customHeight="1" x14ac:dyDescent="0.2">
      <c r="B11" s="127"/>
      <c r="C11" s="127"/>
      <c r="D11" s="127"/>
      <c r="E11" s="127"/>
      <c r="F11" s="127"/>
      <c r="G11" s="127"/>
      <c r="H11" s="127"/>
    </row>
    <row r="12" spans="2:12" x14ac:dyDescent="0.2">
      <c r="B12" s="21"/>
      <c r="C12" s="21"/>
      <c r="D12" s="21"/>
      <c r="E12" s="21"/>
      <c r="F12" s="21"/>
      <c r="G12" s="21"/>
      <c r="H12" s="21"/>
    </row>
    <row r="13" spans="2:12" x14ac:dyDescent="0.2">
      <c r="C13" s="15"/>
    </row>
  </sheetData>
  <mergeCells count="6">
    <mergeCell ref="B11:H11"/>
    <mergeCell ref="B3:H3"/>
    <mergeCell ref="B4:B6"/>
    <mergeCell ref="C4:H4"/>
    <mergeCell ref="C5:H5"/>
    <mergeCell ref="B10:H10"/>
  </mergeCells>
  <pageMargins left="0.9055118110236221" right="0.31496062992125984" top="1.3385826771653544" bottom="0.74803149606299213" header="0.31496062992125984" footer="0.31496062992125984"/>
  <pageSetup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C5742-A0C6-46D8-831D-8D24E3DA522F}">
  <dimension ref="A1:J27"/>
  <sheetViews>
    <sheetView zoomScaleNormal="100" workbookViewId="0">
      <selection activeCell="H32" sqref="H32"/>
    </sheetView>
  </sheetViews>
  <sheetFormatPr baseColWidth="10" defaultRowHeight="15" x14ac:dyDescent="0.25"/>
  <cols>
    <col min="2" max="2" width="29.140625" customWidth="1"/>
    <col min="6" max="6" width="11.42578125" hidden="1" customWidth="1"/>
    <col min="7" max="7" width="11.85546875" customWidth="1"/>
    <col min="8" max="8" width="12.42578125" customWidth="1"/>
  </cols>
  <sheetData>
    <row r="1" spans="1:10" ht="20.25" customHeight="1" x14ac:dyDescent="0.25">
      <c r="B1" s="116" t="s">
        <v>38</v>
      </c>
      <c r="C1" s="116"/>
      <c r="D1" s="116"/>
      <c r="E1" s="116"/>
      <c r="F1" s="116"/>
      <c r="G1" s="116"/>
      <c r="H1" s="116"/>
      <c r="I1" s="116"/>
      <c r="J1" s="116"/>
    </row>
    <row r="2" spans="1:10" ht="21.95" customHeight="1" x14ac:dyDescent="0.25">
      <c r="A2" s="39"/>
      <c r="B2" s="133" t="s">
        <v>0</v>
      </c>
      <c r="C2" s="136" t="s">
        <v>6</v>
      </c>
      <c r="D2" s="137"/>
      <c r="E2" s="137"/>
      <c r="F2" s="137"/>
      <c r="G2" s="137"/>
      <c r="H2" s="137"/>
      <c r="I2" s="137"/>
      <c r="J2" s="137"/>
    </row>
    <row r="3" spans="1:10" ht="21.95" customHeight="1" x14ac:dyDescent="0.25">
      <c r="A3" s="39"/>
      <c r="B3" s="134"/>
      <c r="C3" s="138" t="s">
        <v>4</v>
      </c>
      <c r="D3" s="139"/>
      <c r="E3" s="139"/>
      <c r="F3" s="139"/>
      <c r="G3" s="139"/>
      <c r="H3" s="139"/>
      <c r="I3" s="139" t="s">
        <v>35</v>
      </c>
      <c r="J3" s="141" t="s">
        <v>20</v>
      </c>
    </row>
    <row r="4" spans="1:10" ht="26.25" customHeight="1" x14ac:dyDescent="0.25">
      <c r="A4" s="39"/>
      <c r="B4" s="135"/>
      <c r="C4" s="34" t="s">
        <v>14</v>
      </c>
      <c r="D4" s="34" t="s">
        <v>16</v>
      </c>
      <c r="E4" s="35" t="s">
        <v>17</v>
      </c>
      <c r="F4" s="35" t="s">
        <v>31</v>
      </c>
      <c r="G4" s="35" t="s">
        <v>18</v>
      </c>
      <c r="H4" s="35" t="s">
        <v>19</v>
      </c>
      <c r="I4" s="140"/>
      <c r="J4" s="142"/>
    </row>
    <row r="5" spans="1:10" ht="21.95" customHeight="1" x14ac:dyDescent="0.25">
      <c r="A5" s="39"/>
      <c r="B5" s="37" t="s">
        <v>36</v>
      </c>
      <c r="C5" s="38">
        <f t="shared" ref="C5:F5" si="0">SUM(C6:C8)</f>
        <v>5838442</v>
      </c>
      <c r="D5" s="13">
        <f>D6+D7+D8</f>
        <v>-374592</v>
      </c>
      <c r="E5" s="13">
        <f>E6+E7+E8</f>
        <v>5463850</v>
      </c>
      <c r="F5" s="13">
        <f t="shared" si="0"/>
        <v>154956.27000000002</v>
      </c>
      <c r="G5" s="41">
        <f>G6+G7+G8</f>
        <v>4599407.9399999995</v>
      </c>
      <c r="H5" s="13">
        <f>'CUADRO 1 -'!F7</f>
        <v>5224851.2</v>
      </c>
      <c r="I5" s="13">
        <f>G5-H5</f>
        <v>-625443.26000000071</v>
      </c>
      <c r="J5" s="14">
        <f>H5/G5*100</f>
        <v>113.59834283366482</v>
      </c>
    </row>
    <row r="6" spans="1:10" ht="21.95" customHeight="1" x14ac:dyDescent="0.25">
      <c r="A6" s="39"/>
      <c r="B6" s="36" t="s">
        <v>32</v>
      </c>
      <c r="C6" s="4">
        <v>1579357</v>
      </c>
      <c r="D6" s="5">
        <v>-15308</v>
      </c>
      <c r="E6" s="4">
        <f>C6+D6</f>
        <v>1564049</v>
      </c>
      <c r="F6" s="4">
        <v>53154.22</v>
      </c>
      <c r="G6" s="5">
        <v>1353503.8</v>
      </c>
      <c r="H6" s="4">
        <v>1252222.69</v>
      </c>
      <c r="I6" s="4">
        <f>+G6-H6</f>
        <v>101281.1100000001</v>
      </c>
      <c r="J6" s="9">
        <f>H6/G6*100</f>
        <v>92.517116686336593</v>
      </c>
    </row>
    <row r="7" spans="1:10" ht="21.95" customHeight="1" x14ac:dyDescent="0.25">
      <c r="A7" s="39"/>
      <c r="B7" s="36" t="s">
        <v>33</v>
      </c>
      <c r="C7" s="4">
        <v>2542445</v>
      </c>
      <c r="D7" s="5">
        <v>-245784</v>
      </c>
      <c r="E7" s="4">
        <f t="shared" ref="E7:E8" si="1">C7+D7</f>
        <v>2296661</v>
      </c>
      <c r="F7" s="4">
        <v>34493.78</v>
      </c>
      <c r="G7" s="5">
        <v>1883054</v>
      </c>
      <c r="H7" s="4">
        <v>1789606.14</v>
      </c>
      <c r="I7" s="4">
        <f>+G7-H7</f>
        <v>93447.860000000102</v>
      </c>
      <c r="J7" s="9">
        <f>H7/G7*100</f>
        <v>95.037430684409472</v>
      </c>
    </row>
    <row r="8" spans="1:10" ht="21.95" customHeight="1" x14ac:dyDescent="0.25">
      <c r="A8" s="39"/>
      <c r="B8" s="28" t="s">
        <v>34</v>
      </c>
      <c r="C8" s="6">
        <v>1716640</v>
      </c>
      <c r="D8" s="7">
        <v>-113500</v>
      </c>
      <c r="E8" s="6">
        <f t="shared" si="1"/>
        <v>1603140</v>
      </c>
      <c r="F8" s="6">
        <v>67308.27</v>
      </c>
      <c r="G8" s="7">
        <v>1362850.14</v>
      </c>
      <c r="H8" s="6">
        <v>1259018.8999999999</v>
      </c>
      <c r="I8" s="6">
        <f>+G8-H8</f>
        <v>103831.23999999999</v>
      </c>
      <c r="J8" s="10">
        <f>H8/G8*100</f>
        <v>92.381316407980123</v>
      </c>
    </row>
    <row r="9" spans="1:10" x14ac:dyDescent="0.25">
      <c r="B9" s="8" t="s">
        <v>7</v>
      </c>
      <c r="C9" s="3"/>
      <c r="D9" s="3"/>
      <c r="E9" s="3"/>
      <c r="F9" s="3"/>
      <c r="G9" s="3"/>
      <c r="H9" s="3"/>
      <c r="I9" s="3"/>
      <c r="J9" s="3"/>
    </row>
    <row r="10" spans="1:10" x14ac:dyDescent="0.25">
      <c r="B10" s="3"/>
      <c r="C10" s="3"/>
      <c r="D10" s="3"/>
      <c r="E10" s="3"/>
      <c r="F10" s="3"/>
      <c r="G10" s="3"/>
      <c r="H10" s="3"/>
      <c r="I10" s="3"/>
      <c r="J10" s="3"/>
    </row>
    <row r="12" spans="1:10" x14ac:dyDescent="0.25">
      <c r="E12" s="33"/>
    </row>
    <row r="13" spans="1:10" x14ac:dyDescent="0.25">
      <c r="E13" s="30"/>
      <c r="G13" s="30"/>
    </row>
    <row r="14" spans="1:10" x14ac:dyDescent="0.25">
      <c r="G14" s="31"/>
      <c r="H14" s="33"/>
    </row>
    <row r="15" spans="1:10" x14ac:dyDescent="0.25">
      <c r="G15" s="30"/>
    </row>
    <row r="27" spans="9:9" x14ac:dyDescent="0.25">
      <c r="I27" s="29"/>
    </row>
  </sheetData>
  <mergeCells count="6">
    <mergeCell ref="B1:J1"/>
    <mergeCell ref="B2:B4"/>
    <mergeCell ref="C2:J2"/>
    <mergeCell ref="C3:H3"/>
    <mergeCell ref="I3:I4"/>
    <mergeCell ref="J3:J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CUADRO 1 -</vt:lpstr>
      <vt:lpstr>NODO CUADRO 2 </vt:lpstr>
      <vt:lpstr>CUADRO 3 </vt:lpstr>
      <vt:lpstr>10.1 INVERS</vt:lpstr>
      <vt:lpstr>CUADRO 4 ESTRUCTURA PROGRAMATIC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2026-01-15T00:14:28Z</dcterms:modified>
</cp:coreProperties>
</file>