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BEDC258F-329C-4AF4-9D0A-AE9F6C0404E9}" xr6:coauthVersionLast="47" xr6:coauthVersionMax="47" xr10:uidLastSave="{00000000-0000-0000-0000-000000000000}"/>
  <bookViews>
    <workbookView xWindow="28680" yWindow="0" windowWidth="29040" windowHeight="15720" activeTab="5" xr2:uid="{00000000-000D-0000-FFFF-FFFF00000000}"/>
  </bookViews>
  <sheets>
    <sheet name="enero" sheetId="4" r:id="rId1"/>
    <sheet name="febrero" sheetId="5" r:id="rId2"/>
    <sheet name="marzo" sheetId="6" r:id="rId3"/>
    <sheet name="abril" sheetId="7" r:id="rId4"/>
    <sheet name="mayo" sheetId="8" r:id="rId5"/>
    <sheet name="junio" sheetId="9" r:id="rId6"/>
  </sheets>
  <externalReferences>
    <externalReference r:id="rId7"/>
  </externalReferences>
  <definedNames>
    <definedName name="_xlnm.Print_Area" localSheetId="3">abril!$B$1:$J$16</definedName>
    <definedName name="_xlnm.Print_Area" localSheetId="0">enero!$B$1:$J$14</definedName>
    <definedName name="_xlnm.Print_Area" localSheetId="1">febrero!$B$1:$J$17</definedName>
    <definedName name="_xlnm.Print_Area" localSheetId="5">junio!$B$1:$J$16</definedName>
    <definedName name="_xlnm.Print_Area" localSheetId="2">marzo!$B$1:$J$12</definedName>
    <definedName name="_xlnm.Print_Area" localSheetId="4">mayo!$B$1:$J$16</definedName>
    <definedName name="EstadActual">[1]VALIDAR!$AZ$3:$AZ$16</definedName>
    <definedName name="_xlnm.Print_Titles" localSheetId="3">abril!$7:$7</definedName>
    <definedName name="_xlnm.Print_Titles" localSheetId="0">enero!$7:$7</definedName>
    <definedName name="_xlnm.Print_Titles" localSheetId="1">febrero!$7:$7</definedName>
    <definedName name="_xlnm.Print_Titles" localSheetId="5">junio!$7:$7</definedName>
    <definedName name="_xlnm.Print_Titles" localSheetId="2">marzo!$7:$7</definedName>
    <definedName name="_xlnm.Print_Titles" localSheetId="4">mayo!$7:$7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9" l="1"/>
  <c r="B16" i="9"/>
  <c r="G16" i="8" l="1"/>
  <c r="B16" i="8"/>
  <c r="G16" i="7" l="1"/>
  <c r="B16" i="7"/>
  <c r="G12" i="6" l="1"/>
  <c r="B12" i="6"/>
  <c r="G17" i="5" l="1"/>
  <c r="B17" i="5"/>
  <c r="B14" i="4"/>
  <c r="G14" i="4" l="1"/>
</calcChain>
</file>

<file path=xl/sharedStrings.xml><?xml version="1.0" encoding="utf-8"?>
<sst xmlns="http://schemas.openxmlformats.org/spreadsheetml/2006/main" count="228" uniqueCount="112">
  <si>
    <t>OFICINA INSTITUCIONAL DE RECURSOS HUMANOS</t>
  </si>
  <si>
    <t>FISCALÍA GENERAL DE CUENTAS</t>
  </si>
  <si>
    <r>
      <t xml:space="preserve">CONTRATACIÓN DE FUNCIONARIOS </t>
    </r>
    <r>
      <rPr>
        <b/>
        <sz val="12"/>
        <color rgb="FFFF0000"/>
        <rFont val="Arial"/>
        <family val="2"/>
      </rPr>
      <t>(Nuevos)</t>
    </r>
  </si>
  <si>
    <t>POSICIÓN</t>
  </si>
  <si>
    <t>NOMBRE</t>
  </si>
  <si>
    <t>APELLIDO</t>
  </si>
  <si>
    <t>CARGO</t>
  </si>
  <si>
    <t>SALARIO MENSUAL</t>
  </si>
  <si>
    <t>INICIO LABORES</t>
  </si>
  <si>
    <t>OBJETO DE GASTO</t>
  </si>
  <si>
    <t>ESTATUS</t>
  </si>
  <si>
    <t>funcionarios</t>
  </si>
  <si>
    <t>CÉDULA</t>
  </si>
  <si>
    <t>Permanente</t>
  </si>
  <si>
    <t>01</t>
  </si>
  <si>
    <t>ENERO 2025</t>
  </si>
  <si>
    <t>Gema</t>
  </si>
  <si>
    <t>Bernal</t>
  </si>
  <si>
    <t>8-347-86</t>
  </si>
  <si>
    <t>Analista de Planilla</t>
  </si>
  <si>
    <t>Alvaro</t>
  </si>
  <si>
    <t>Castroverde</t>
  </si>
  <si>
    <t>2-143-985</t>
  </si>
  <si>
    <t>Conductor de Vehículo I</t>
  </si>
  <si>
    <t>Febrero 2025</t>
  </si>
  <si>
    <t>Carlos</t>
  </si>
  <si>
    <t>Checa</t>
  </si>
  <si>
    <t>10-28-709</t>
  </si>
  <si>
    <t>Asistente De Coperación Tecnica Internacional</t>
  </si>
  <si>
    <t>Lourdes</t>
  </si>
  <si>
    <t>Alcedo</t>
  </si>
  <si>
    <t>8-706-287</t>
  </si>
  <si>
    <t>Asistente Operativo Jurídico</t>
  </si>
  <si>
    <t>Kimberly</t>
  </si>
  <si>
    <t>González</t>
  </si>
  <si>
    <t>6-726-632</t>
  </si>
  <si>
    <t>Trabajador Manual I</t>
  </si>
  <si>
    <t>Abdiel</t>
  </si>
  <si>
    <t>Chipantiza</t>
  </si>
  <si>
    <t>3-707-1902</t>
  </si>
  <si>
    <t>Fiscal Adjunto</t>
  </si>
  <si>
    <t>Lynnette</t>
  </si>
  <si>
    <t>Zachrisson</t>
  </si>
  <si>
    <t>8-424-979</t>
  </si>
  <si>
    <t>Asistente de Tesoreria</t>
  </si>
  <si>
    <t>Angelo</t>
  </si>
  <si>
    <t>Rodriguez</t>
  </si>
  <si>
    <t>8-894-2457</t>
  </si>
  <si>
    <t>Asistente Administrativo I</t>
  </si>
  <si>
    <t>Marzo 2025</t>
  </si>
  <si>
    <t>Asistente Administrativos I</t>
  </si>
  <si>
    <t xml:space="preserve">Manuel </t>
  </si>
  <si>
    <t>6-707-2466</t>
  </si>
  <si>
    <t>Ofical de Seguros I</t>
  </si>
  <si>
    <t>Abril 2025</t>
  </si>
  <si>
    <t>Leoncio</t>
  </si>
  <si>
    <t>Prado</t>
  </si>
  <si>
    <t>8-411-261</t>
  </si>
  <si>
    <t>Coordinador  de Adiestramiento</t>
  </si>
  <si>
    <t>001</t>
  </si>
  <si>
    <t xml:space="preserve">Luis </t>
  </si>
  <si>
    <t>Sempris</t>
  </si>
  <si>
    <t>8-861-2469</t>
  </si>
  <si>
    <t>Agente de Seguridad I</t>
  </si>
  <si>
    <t>Joseph</t>
  </si>
  <si>
    <t>Balabarca</t>
  </si>
  <si>
    <t>8-943-207</t>
  </si>
  <si>
    <t>Asistente Jurídico del Fiscal</t>
  </si>
  <si>
    <t>Genesis</t>
  </si>
  <si>
    <t>Pineda</t>
  </si>
  <si>
    <t>8-875-1807</t>
  </si>
  <si>
    <t xml:space="preserve">Fiscal Adjunto Itinerante </t>
  </si>
  <si>
    <t>Lisbeth</t>
  </si>
  <si>
    <t>Castillero</t>
  </si>
  <si>
    <t>8-700-1523</t>
  </si>
  <si>
    <t>Archivólogo</t>
  </si>
  <si>
    <t>Mayo 2025</t>
  </si>
  <si>
    <t>Randolph</t>
  </si>
  <si>
    <t>Jimenez</t>
  </si>
  <si>
    <t>8-709-2338</t>
  </si>
  <si>
    <t>Oficinista de bienes patrimoniales</t>
  </si>
  <si>
    <t>Daniel</t>
  </si>
  <si>
    <t>Llovell</t>
  </si>
  <si>
    <t>8-713-2402</t>
  </si>
  <si>
    <t xml:space="preserve">Rolando </t>
  </si>
  <si>
    <t>Vasquez</t>
  </si>
  <si>
    <t>8-403-815</t>
  </si>
  <si>
    <t xml:space="preserve">Jefe del Departamento de Compras </t>
  </si>
  <si>
    <t xml:space="preserve">Isaac </t>
  </si>
  <si>
    <t>Cedeño</t>
  </si>
  <si>
    <t>4-826-1105</t>
  </si>
  <si>
    <t>Digitalizador</t>
  </si>
  <si>
    <t>Kideyra</t>
  </si>
  <si>
    <t>Aranda</t>
  </si>
  <si>
    <t>8-475-548</t>
  </si>
  <si>
    <t>Coordinador de Asistencia Técnica Internacional</t>
  </si>
  <si>
    <t>Staycy</t>
  </si>
  <si>
    <t>Cherigo</t>
  </si>
  <si>
    <t>8-983-1092</t>
  </si>
  <si>
    <t>Asistente Técnico Legal</t>
  </si>
  <si>
    <t>Karlina</t>
  </si>
  <si>
    <t>Lasso</t>
  </si>
  <si>
    <t>2-735-201</t>
  </si>
  <si>
    <t>Analista de Compras</t>
  </si>
  <si>
    <t>junio  2025</t>
  </si>
  <si>
    <t xml:space="preserve">Angel </t>
  </si>
  <si>
    <t>Girón</t>
  </si>
  <si>
    <t>7-704-1262</t>
  </si>
  <si>
    <t>Notificador</t>
  </si>
  <si>
    <t>Anabelle</t>
  </si>
  <si>
    <t>Villamonte</t>
  </si>
  <si>
    <t>8-700-1548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</si>
</sst>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31">
    <xf numFmtId="0" fontId="0" fillId="0" borderId="0" xfId="0"/>
    <xf numFmtId="0" fontId="3" fillId="0" borderId="0" xfId="1" applyFont="1" applyAlignment="1">
      <alignment horizontal="center" vertical="center"/>
    </xf>
    <xf numFmtId="166" fontId="3" fillId="0" borderId="0" xfId="1" applyNumberFormat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66" fontId="2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4" fontId="2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left" vertical="center"/>
    </xf>
    <xf numFmtId="0" fontId="5" fillId="0" borderId="0" xfId="0" applyFont="1"/>
    <xf numFmtId="166" fontId="5" fillId="0" borderId="0" xfId="0" applyNumberFormat="1" applyFont="1"/>
    <xf numFmtId="0" fontId="6" fillId="0" borderId="0" xfId="0" applyFont="1"/>
    <xf numFmtId="4" fontId="8" fillId="0" borderId="0" xfId="2" applyNumberFormat="1" applyFont="1" applyFill="1" applyBorder="1" applyAlignment="1">
      <alignment vertical="center"/>
    </xf>
    <xf numFmtId="167" fontId="8" fillId="0" borderId="0" xfId="1" applyNumberFormat="1" applyFont="1" applyAlignment="1">
      <alignment horizontal="center" vertical="center"/>
    </xf>
    <xf numFmtId="4" fontId="8" fillId="0" borderId="0" xfId="2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166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49" fontId="8" fillId="0" borderId="0" xfId="1" applyNumberFormat="1" applyFont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16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>
          <bgColor rgb="FFF1EAC7"/>
        </patternFill>
      </fill>
    </dxf>
    <dxf>
      <border>
        <top style="medium">
          <color theme="0" tint="-0.499984740745262"/>
        </top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dinámica 1" table="0" count="0" xr9:uid="{00000000-0011-0000-FFFF-FFFF00000000}"/>
    <tableStyle name="FGC" pivot="0" count="4" xr9:uid="{C174419B-7B1C-4038-BB95-738ADE3CAE9B}">
      <tableStyleElement type="wholeTable" dxfId="165"/>
      <tableStyleElement type="headerRow" dxfId="164"/>
      <tableStyleElement type="totalRow" dxfId="163"/>
      <tableStyleElement type="firstRowStripe" dxfId="162"/>
    </tableStyle>
  </tableStyles>
  <colors>
    <mruColors>
      <color rgb="FFCFB53B"/>
      <color rgb="FFF1EAC7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48544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C3CD2FD-9E1B-4FAF-A856-7584C59F1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76443A0-9F1B-468F-9A6F-0C73FC103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BFBC3236-7345-41C3-B3B8-080C41A7A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7827929A-124E-4F93-BE27-AF776C09FF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55145B3C-55FE-44BD-963B-1B8822066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Recursos_Humanos\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SQUEDA"/>
      <sheetName val="ESTATUS"/>
      <sheetName val="EDAD sexo"/>
      <sheetName val="DEPTO"/>
      <sheetName val="VALIDAR"/>
      <sheetName val="RENUNCIA"/>
      <sheetName val="CARGOS MEF 2022"/>
      <sheetName val="CARGOS_FGC"/>
      <sheetName val="AÑOS DE SERVICIO"/>
      <sheetName val="DATOS"/>
      <sheetName val="DECRETO Y FUNCIONES"/>
      <sheetName val="DATOS ITZEL P."/>
      <sheetName val="HIJOS"/>
      <sheetName val="RESIDENCIA"/>
      <sheetName val="CESE X AÑO"/>
      <sheetName val="2965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Eliminada</v>
          </cell>
        </row>
        <row r="4">
          <cell r="AZ4" t="str">
            <v>Eventual</v>
          </cell>
        </row>
        <row r="5">
          <cell r="AZ5" t="str">
            <v>Permanente</v>
          </cell>
        </row>
        <row r="6">
          <cell r="AZ6" t="str">
            <v>Préstamo Institucional</v>
          </cell>
        </row>
        <row r="7">
          <cell r="AZ7" t="str">
            <v>Probatorio</v>
          </cell>
        </row>
        <row r="8">
          <cell r="AZ8" t="str">
            <v>Transitorio</v>
          </cell>
        </row>
        <row r="9">
          <cell r="AZ9" t="str">
            <v>Vacante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7:J14" totalsRowCount="1" headerRowDxfId="161" dataDxfId="159" totalsRowDxfId="157" headerRowBorderDxfId="160" tableBorderDxfId="158" totalsRowBorderDxfId="156" headerRowCellStyle="Moneda 2">
  <tableColumns count="9">
    <tableColumn id="4" xr3:uid="{00000000-0010-0000-0000-000004000000}" name="POSICIÓN" totalsRowFunction="custom" dataDxfId="155" totalsRowDxfId="154" dataCellStyle="Normal 2">
      <totalsRowFormula>COUNTA(C8:C13)</totalsRowFormula>
    </tableColumn>
    <tableColumn id="1" xr3:uid="{00000000-0010-0000-0000-000001000000}" name="NOMBRE" totalsRowLabel="funcionarios" dataDxfId="153" totalsRowDxfId="152" dataCellStyle="Normal 2"/>
    <tableColumn id="2" xr3:uid="{00000000-0010-0000-0000-000002000000}" name="APELLIDO" dataDxfId="151" totalsRowDxfId="150" dataCellStyle="Normal 2"/>
    <tableColumn id="3" xr3:uid="{00000000-0010-0000-0000-000003000000}" name="CÉDULA" dataDxfId="149" totalsRowDxfId="148" dataCellStyle="Normal 2"/>
    <tableColumn id="9" xr3:uid="{00000000-0010-0000-0000-000009000000}" name="CARGO" dataDxfId="147" totalsRowDxfId="146" dataCellStyle="Normal 2"/>
    <tableColumn id="6" xr3:uid="{00000000-0010-0000-0000-000006000000}" name="SALARIO MENSUAL" totalsRowFunction="sum" dataDxfId="145" totalsRowDxfId="144" dataCellStyle="Moneda 2"/>
    <tableColumn id="8" xr3:uid="{00000000-0010-0000-0000-000008000000}" name="INICIO LABORES" dataDxfId="143" totalsRowDxfId="142" dataCellStyle="Normal 2"/>
    <tableColumn id="5" xr3:uid="{00000000-0010-0000-0000-000005000000}" name="OBJETO DE GASTO" dataDxfId="141" totalsRowDxfId="140" dataCellStyle="Normal 2"/>
    <tableColumn id="10" xr3:uid="{00000000-0010-0000-0000-00000A000000}" name="ESTATUS" dataDxfId="139" totalsRowDxfId="138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B41238-BBE1-476C-BDF1-A64B4D7CB044}" name="Tabla13" displayName="Tabla13" ref="B7:J17" totalsRowCount="1" headerRowDxfId="137" dataDxfId="135" totalsRowDxfId="133" headerRowBorderDxfId="136" tableBorderDxfId="134" totalsRowBorderDxfId="132" headerRowCellStyle="Moneda 2">
  <tableColumns count="9">
    <tableColumn id="4" xr3:uid="{BDB1995A-42EA-4F03-A78F-731D4E1AFD88}" name="POSICIÓN" totalsRowFunction="custom" dataDxfId="131" totalsRowDxfId="130" dataCellStyle="Normal 2">
      <totalsRowFormula>COUNTA(C8:C16)</totalsRowFormula>
    </tableColumn>
    <tableColumn id="1" xr3:uid="{084DAD7F-3E1F-4AFA-97E2-0E174C3BBE22}" name="NOMBRE" totalsRowLabel="funcionarios" dataDxfId="129" totalsRowDxfId="128" dataCellStyle="Normal 2"/>
    <tableColumn id="2" xr3:uid="{370FDCE5-536C-4CDD-B37E-02A480ACACF0}" name="APELLIDO" dataDxfId="127" totalsRowDxfId="126" dataCellStyle="Normal 2"/>
    <tableColumn id="3" xr3:uid="{E8EE9049-0930-48F9-A880-4B5B89439545}" name="CÉDULA" dataDxfId="125" totalsRowDxfId="124" dataCellStyle="Normal 2"/>
    <tableColumn id="9" xr3:uid="{6407B601-F294-47C0-A135-87227664C60B}" name="CARGO" dataDxfId="123" totalsRowDxfId="122" dataCellStyle="Normal 2"/>
    <tableColumn id="6" xr3:uid="{763E3245-8CF4-4CF4-A804-C4A2FB32BB57}" name="SALARIO MENSUAL" totalsRowFunction="sum" dataDxfId="121" totalsRowDxfId="120" dataCellStyle="Moneda 2"/>
    <tableColumn id="8" xr3:uid="{16F71709-6754-436A-BC55-1BFFE12780F1}" name="INICIO LABORES" dataDxfId="119" totalsRowDxfId="118" dataCellStyle="Normal 2"/>
    <tableColumn id="5" xr3:uid="{421F8B52-6B9A-4FA6-99DF-F03FE48F04C1}" name="OBJETO DE GASTO" dataDxfId="117" totalsRowDxfId="116" dataCellStyle="Normal 2"/>
    <tableColumn id="10" xr3:uid="{DA65C23A-DB48-41CF-A275-B45DCBB52555}" name="ESTATUS" dataDxfId="115" totalsRowDxfId="114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094A47-E1F1-4070-96E8-D71AF7289F4C}" name="Tabla14" displayName="Tabla14" ref="B7:J12" totalsRowCount="1" headerRowDxfId="113" dataDxfId="111" totalsRowDxfId="109" headerRowBorderDxfId="112" tableBorderDxfId="110" totalsRowBorderDxfId="108" headerRowCellStyle="Moneda 2">
  <tableColumns count="9">
    <tableColumn id="4" xr3:uid="{FC60F1A0-5594-4FC6-968C-4B3791235CF0}" name="POSICIÓN" totalsRowFunction="custom" dataDxfId="107" totalsRowDxfId="106" dataCellStyle="Normal 2">
      <totalsRowFormula>COUNTA(C8:C11)</totalsRowFormula>
    </tableColumn>
    <tableColumn id="1" xr3:uid="{ADDF5EF7-0E5F-46C9-BB81-D8C14F7AC8BE}" name="NOMBRE" totalsRowLabel="funcionarios" dataDxfId="105" totalsRowDxfId="104" dataCellStyle="Normal 2"/>
    <tableColumn id="2" xr3:uid="{C31A7F50-6733-415D-B490-B8840F7BB2CC}" name="APELLIDO" dataDxfId="103" totalsRowDxfId="102" dataCellStyle="Normal 2"/>
    <tableColumn id="3" xr3:uid="{ABA2297E-7506-4CEE-8F5B-AEA2F95257C3}" name="CÉDULA" dataDxfId="101" totalsRowDxfId="100" dataCellStyle="Normal 2"/>
    <tableColumn id="9" xr3:uid="{44BCC765-AECD-4D7D-8777-4C2BBBB6C509}" name="CARGO" dataDxfId="99" totalsRowDxfId="98" dataCellStyle="Normal 2"/>
    <tableColumn id="6" xr3:uid="{B29D89D2-E237-4BF3-9A6A-0471DB04B421}" name="SALARIO MENSUAL" totalsRowFunction="sum" dataDxfId="97" totalsRowDxfId="96" dataCellStyle="Moneda 2"/>
    <tableColumn id="8" xr3:uid="{23729875-5051-4907-B2FB-1BDEA47E9A6E}" name="INICIO LABORES" dataDxfId="95" totalsRowDxfId="94" dataCellStyle="Normal 2"/>
    <tableColumn id="5" xr3:uid="{D050DA4B-A5C9-4126-9202-7642A40E26D5}" name="OBJETO DE GASTO" dataDxfId="93" totalsRowDxfId="92" dataCellStyle="Normal 2"/>
    <tableColumn id="10" xr3:uid="{883AF7C2-D83C-45A0-A5B9-F68C9EB3362A}" name="ESTATUS" dataDxfId="91" totalsRowDxfId="90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CF6527A-708B-4043-96A1-48768850C823}" name="Tabla15" displayName="Tabla15" ref="B7:J16" totalsRowCount="1" headerRowDxfId="89" dataDxfId="87" totalsRowDxfId="85" headerRowBorderDxfId="88" tableBorderDxfId="86" totalsRowBorderDxfId="84" headerRowCellStyle="Moneda 2">
  <tableColumns count="9">
    <tableColumn id="4" xr3:uid="{796A8362-7AFB-4036-86B0-62ECDB277075}" name="POSICIÓN" totalsRowFunction="custom" dataDxfId="83" totalsRowDxfId="82" dataCellStyle="Normal 2">
      <totalsRowFormula>COUNTA(C8:C15)</totalsRowFormula>
    </tableColumn>
    <tableColumn id="1" xr3:uid="{1938BB44-7C17-48C1-A13A-81011695C2E4}" name="NOMBRE" totalsRowLabel="funcionarios" dataDxfId="81" totalsRowDxfId="80" dataCellStyle="Normal 2"/>
    <tableColumn id="2" xr3:uid="{E7CCFA84-1F76-4B8E-B06E-D1D2962256D5}" name="APELLIDO" dataDxfId="79" totalsRowDxfId="78" dataCellStyle="Normal 2"/>
    <tableColumn id="3" xr3:uid="{D6271C5C-4A8A-40FB-8AD5-201D6772B10A}" name="CÉDULA" dataDxfId="77" totalsRowDxfId="76" dataCellStyle="Normal 2"/>
    <tableColumn id="9" xr3:uid="{D8D9B031-536B-4221-AFC3-723090A59A4B}" name="CARGO" dataDxfId="75" totalsRowDxfId="74" dataCellStyle="Normal 2"/>
    <tableColumn id="6" xr3:uid="{4ED6F6FA-623A-46F0-8219-44D89EC264B6}" name="SALARIO MENSUAL" totalsRowFunction="sum" dataDxfId="73" totalsRowDxfId="72" dataCellStyle="Moneda 2"/>
    <tableColumn id="8" xr3:uid="{58F8D479-2369-4AE1-A420-27104BC266D3}" name="INICIO LABORES" dataDxfId="71" totalsRowDxfId="70" dataCellStyle="Normal 2"/>
    <tableColumn id="5" xr3:uid="{D5473211-CCA3-4E2D-A311-245C5240C30E}" name="OBJETO DE GASTO" dataDxfId="69" totalsRowDxfId="68" dataCellStyle="Normal 2"/>
    <tableColumn id="10" xr3:uid="{781EA4D3-94C0-4E2B-B3AF-11B9BAB26764}" name="ESTATUS" dataDxfId="67" totalsRowDxfId="66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6F4CFFC-51E9-4274-AF9F-6D58B6141583}" name="Tabla16" displayName="Tabla16" ref="B7:J16" totalsRowCount="1" headerRowDxfId="65" dataDxfId="63" totalsRowDxfId="61" headerRowBorderDxfId="64" tableBorderDxfId="62" totalsRowBorderDxfId="60" headerRowCellStyle="Moneda 2">
  <tableColumns count="9">
    <tableColumn id="4" xr3:uid="{574E9BB9-E3E6-4063-B14F-8484469D2566}" name="POSICIÓN" totalsRowFunction="custom" dataDxfId="59" totalsRowDxfId="58" dataCellStyle="Normal 2">
      <totalsRowFormula>COUNTA(C8:C15)</totalsRowFormula>
    </tableColumn>
    <tableColumn id="1" xr3:uid="{D6EC95C5-056D-4B6F-815E-4C3BDD08273D}" name="NOMBRE" totalsRowLabel="funcionarios" dataDxfId="57" totalsRowDxfId="56" dataCellStyle="Normal 2"/>
    <tableColumn id="2" xr3:uid="{BAB443CE-1DCF-4BDD-8120-A3DC864B7E3D}" name="APELLIDO" dataDxfId="55" totalsRowDxfId="54" dataCellStyle="Normal 2"/>
    <tableColumn id="3" xr3:uid="{0C81654A-5303-4BBB-BC8C-3A727DD73937}" name="CÉDULA" dataDxfId="53" totalsRowDxfId="52" dataCellStyle="Normal 2"/>
    <tableColumn id="9" xr3:uid="{F13D6AB4-F862-4D54-987D-8104E82E239E}" name="CARGO" dataDxfId="51" totalsRowDxfId="50" dataCellStyle="Normal 2"/>
    <tableColumn id="6" xr3:uid="{7B6038E8-F6B1-4E37-A73A-74E2F808455A}" name="SALARIO MENSUAL" totalsRowFunction="sum" dataDxfId="49" totalsRowDxfId="48" dataCellStyle="Moneda 2"/>
    <tableColumn id="8" xr3:uid="{6EB09116-E966-4A4B-B84D-AA97FD3D9FCC}" name="INICIO LABORES" dataDxfId="47" totalsRowDxfId="46" dataCellStyle="Normal 2"/>
    <tableColumn id="5" xr3:uid="{BAE5236E-CE84-4464-B469-C5742B361FF6}" name="OBJETO DE GASTO" dataDxfId="45" totalsRowDxfId="44" dataCellStyle="Normal 2"/>
    <tableColumn id="10" xr3:uid="{49690C67-86B8-4446-8A2D-7EAC957B55BA}" name="ESTATUS" dataDxfId="43" totalsRowDxfId="42" dataCellStyle="Moneda 2"/>
  </tableColumns>
  <tableStyleInfo name="FGC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6D901A1-BBEC-4F6A-A282-A3514030C520}" name="Tabla17" displayName="Tabla17" ref="B7:J16" totalsRowCount="1" headerRowDxfId="23" dataDxfId="22" totalsRowDxfId="21" headerRowBorderDxfId="19" tableBorderDxfId="20" totalsRowBorderDxfId="18" headerRowCellStyle="Moneda 2">
  <tableColumns count="9">
    <tableColumn id="4" xr3:uid="{DE425D85-74AE-432C-AB3C-EFD8AB9B0805}" name="POSICIÓN" totalsRowFunction="custom" dataDxfId="16" totalsRowDxfId="17" dataCellStyle="Normal 2">
      <totalsRowFormula>COUNTA(C8:C15)</totalsRowFormula>
    </tableColumn>
    <tableColumn id="1" xr3:uid="{491F3DAE-473B-42AC-AE2F-D9C0F60D440E}" name="NOMBRE" totalsRowLabel="funcionarios" dataDxfId="14" totalsRowDxfId="15" dataCellStyle="Normal 2"/>
    <tableColumn id="2" xr3:uid="{BE683FF1-FB8C-486D-8E73-C327E4351D8B}" name="APELLIDO" dataDxfId="12" totalsRowDxfId="13" dataCellStyle="Normal 2"/>
    <tableColumn id="3" xr3:uid="{8A5B55A4-55F2-4E89-81B9-14B0475093D9}" name="CÉDULA" dataDxfId="10" totalsRowDxfId="11" dataCellStyle="Normal 2"/>
    <tableColumn id="9" xr3:uid="{39AECBC1-9DB4-44D8-BD12-CF0786C67C99}" name="CARGO" dataDxfId="8" totalsRowDxfId="9" dataCellStyle="Normal 2"/>
    <tableColumn id="6" xr3:uid="{80018F13-B2AD-4BC0-8515-A0414DB6941C}" name="SALARIO MENSUAL" totalsRowFunction="sum" dataDxfId="6" totalsRowDxfId="7" dataCellStyle="Moneda 2"/>
    <tableColumn id="8" xr3:uid="{B33A13BD-743B-4824-BB96-9D174668250F}" name="INICIO LABORES" dataDxfId="4" totalsRowDxfId="5" dataCellStyle="Normal 2"/>
    <tableColumn id="5" xr3:uid="{36475C33-B053-4F99-B1B4-1CB0EE83E420}" name="OBJETO DE GASTO" dataDxfId="2" totalsRowDxfId="3" dataCellStyle="Normal 2"/>
    <tableColumn id="10" xr3:uid="{503CFE3E-ED8F-4F9F-A43B-902D4421A821}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4"/>
  <sheetViews>
    <sheetView showGridLines="0" showRuler="0" topLeftCell="B1" zoomScale="80" zoomScaleNormal="80" workbookViewId="0">
      <selection activeCell="C12" sqref="C12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15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62</v>
      </c>
      <c r="C8" s="25" t="s">
        <v>16</v>
      </c>
      <c r="D8" s="25" t="s">
        <v>17</v>
      </c>
      <c r="E8" s="26" t="s">
        <v>18</v>
      </c>
      <c r="F8" s="25" t="s">
        <v>19</v>
      </c>
      <c r="G8" s="20">
        <v>1600</v>
      </c>
      <c r="H8" s="24">
        <v>45663</v>
      </c>
      <c r="I8" s="27" t="s">
        <v>14</v>
      </c>
      <c r="J8" s="22" t="s">
        <v>13</v>
      </c>
    </row>
    <row r="9" spans="2:10" ht="15" x14ac:dyDescent="0.3">
      <c r="B9" s="23">
        <v>229</v>
      </c>
      <c r="C9" s="25" t="s">
        <v>20</v>
      </c>
      <c r="D9" s="25" t="s">
        <v>21</v>
      </c>
      <c r="E9" s="26" t="s">
        <v>22</v>
      </c>
      <c r="F9" s="25" t="s">
        <v>23</v>
      </c>
      <c r="G9" s="20">
        <v>800</v>
      </c>
      <c r="H9" s="24">
        <v>45672</v>
      </c>
      <c r="I9" s="27" t="s">
        <v>14</v>
      </c>
      <c r="J9" s="22" t="s">
        <v>13</v>
      </c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19"/>
      <c r="D13" s="19"/>
      <c r="E13" s="19"/>
      <c r="F13" s="19"/>
      <c r="G13" s="20"/>
      <c r="H13" s="24"/>
      <c r="I13" s="21"/>
      <c r="J13" s="22"/>
    </row>
    <row r="14" spans="2:10" ht="15" x14ac:dyDescent="0.3">
      <c r="B14" s="9">
        <f>COUNTA(C8:C13)</f>
        <v>2</v>
      </c>
      <c r="C14" s="15" t="s">
        <v>11</v>
      </c>
      <c r="D14" s="15"/>
      <c r="F14" s="15"/>
      <c r="G14" s="10">
        <f>SUBTOTAL(109,Tabla1[SALARIO MENSUAL])</f>
        <v>2400</v>
      </c>
      <c r="H14" s="16"/>
      <c r="I14" s="16"/>
      <c r="J14" s="10"/>
    </row>
  </sheetData>
  <mergeCells count="4">
    <mergeCell ref="B5:J5"/>
    <mergeCell ref="B4:J4"/>
    <mergeCell ref="B2:J2"/>
    <mergeCell ref="B1:J1"/>
  </mergeCells>
  <conditionalFormatting sqref="B1:B1048576">
    <cfRule type="duplicateValues" dxfId="41" priority="68"/>
  </conditionalFormatting>
  <conditionalFormatting sqref="B8:B13">
    <cfRule type="duplicateValues" dxfId="40" priority="275"/>
  </conditionalFormatting>
  <conditionalFormatting sqref="E6:E1048576 E3">
    <cfRule type="duplicateValues" dxfId="39" priority="64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9A26B-E460-4B8D-ABA1-AAA2035525D5}">
  <sheetPr>
    <pageSetUpPr fitToPage="1"/>
  </sheetPr>
  <dimension ref="B1:J17"/>
  <sheetViews>
    <sheetView showGridLines="0" showRuler="0" zoomScale="80" zoomScaleNormal="80" workbookViewId="0">
      <selection activeCell="D22" sqref="D22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24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193</v>
      </c>
      <c r="C8" s="25" t="s">
        <v>25</v>
      </c>
      <c r="D8" s="25" t="s">
        <v>26</v>
      </c>
      <c r="E8" s="26" t="s">
        <v>27</v>
      </c>
      <c r="F8" s="25" t="s">
        <v>28</v>
      </c>
      <c r="G8" s="20">
        <v>1000</v>
      </c>
      <c r="H8" s="24">
        <v>45691</v>
      </c>
      <c r="I8" s="27" t="s">
        <v>14</v>
      </c>
      <c r="J8" s="22" t="s">
        <v>13</v>
      </c>
    </row>
    <row r="9" spans="2:10" ht="15" x14ac:dyDescent="0.3">
      <c r="B9" s="23">
        <v>42</v>
      </c>
      <c r="C9" s="25" t="s">
        <v>29</v>
      </c>
      <c r="D9" s="25" t="s">
        <v>30</v>
      </c>
      <c r="E9" s="26" t="s">
        <v>31</v>
      </c>
      <c r="F9" s="25" t="s">
        <v>32</v>
      </c>
      <c r="G9" s="20">
        <v>1500</v>
      </c>
      <c r="H9" s="24">
        <v>45691</v>
      </c>
      <c r="I9" s="27" t="s">
        <v>14</v>
      </c>
      <c r="J9" s="22" t="s">
        <v>13</v>
      </c>
    </row>
    <row r="10" spans="2:10" ht="15" x14ac:dyDescent="0.3">
      <c r="B10" s="23">
        <v>230</v>
      </c>
      <c r="C10" s="25" t="s">
        <v>33</v>
      </c>
      <c r="D10" s="25" t="s">
        <v>34</v>
      </c>
      <c r="E10" s="26" t="s">
        <v>35</v>
      </c>
      <c r="F10" s="25" t="s">
        <v>36</v>
      </c>
      <c r="G10" s="20">
        <v>700</v>
      </c>
      <c r="H10" s="24">
        <v>45691</v>
      </c>
      <c r="I10" s="27" t="s">
        <v>14</v>
      </c>
      <c r="J10" s="22" t="s">
        <v>13</v>
      </c>
    </row>
    <row r="11" spans="2:10" ht="15" x14ac:dyDescent="0.3">
      <c r="B11" s="23">
        <v>224</v>
      </c>
      <c r="C11" s="25" t="s">
        <v>37</v>
      </c>
      <c r="D11" s="25" t="s">
        <v>38</v>
      </c>
      <c r="E11" s="26" t="s">
        <v>39</v>
      </c>
      <c r="F11" s="25" t="s">
        <v>40</v>
      </c>
      <c r="G11" s="20">
        <v>3000</v>
      </c>
      <c r="H11" s="24">
        <v>45692</v>
      </c>
      <c r="I11" s="27" t="s">
        <v>14</v>
      </c>
      <c r="J11" s="22" t="s">
        <v>13</v>
      </c>
    </row>
    <row r="12" spans="2:10" ht="15" x14ac:dyDescent="0.3">
      <c r="B12" s="23">
        <v>148</v>
      </c>
      <c r="C12" s="25" t="s">
        <v>41</v>
      </c>
      <c r="D12" s="25" t="s">
        <v>42</v>
      </c>
      <c r="E12" s="26" t="s">
        <v>43</v>
      </c>
      <c r="F12" s="25" t="s">
        <v>44</v>
      </c>
      <c r="G12" s="20">
        <v>1000</v>
      </c>
      <c r="H12" s="24">
        <v>45694</v>
      </c>
      <c r="I12" s="27" t="s">
        <v>14</v>
      </c>
      <c r="J12" s="22" t="s">
        <v>13</v>
      </c>
    </row>
    <row r="13" spans="2:10" ht="15" x14ac:dyDescent="0.3">
      <c r="B13" s="23">
        <v>231</v>
      </c>
      <c r="C13" s="25" t="s">
        <v>45</v>
      </c>
      <c r="D13" s="25" t="s">
        <v>46</v>
      </c>
      <c r="E13" s="26" t="s">
        <v>47</v>
      </c>
      <c r="F13" s="25" t="s">
        <v>48</v>
      </c>
      <c r="G13" s="20">
        <v>1700</v>
      </c>
      <c r="H13" s="24">
        <v>45705</v>
      </c>
      <c r="I13" s="27" t="s">
        <v>14</v>
      </c>
      <c r="J13" s="22" t="s">
        <v>13</v>
      </c>
    </row>
    <row r="14" spans="2:10" ht="15" x14ac:dyDescent="0.3">
      <c r="B14" s="23"/>
      <c r="C14" s="25"/>
      <c r="D14" s="25"/>
      <c r="E14" s="26"/>
      <c r="F14" s="25"/>
      <c r="G14" s="20"/>
      <c r="H14" s="24"/>
      <c r="I14" s="27"/>
      <c r="J14" s="22"/>
    </row>
    <row r="15" spans="2:10" ht="15" x14ac:dyDescent="0.3">
      <c r="B15" s="23"/>
      <c r="C15" s="25"/>
      <c r="D15" s="25"/>
      <c r="E15" s="26"/>
      <c r="F15" s="25"/>
      <c r="G15" s="20"/>
      <c r="H15" s="24"/>
      <c r="I15" s="27"/>
      <c r="J15" s="22"/>
    </row>
    <row r="16" spans="2:10" ht="15" x14ac:dyDescent="0.3">
      <c r="B16" s="23"/>
      <c r="C16" s="19"/>
      <c r="D16" s="19"/>
      <c r="E16" s="19"/>
      <c r="F16" s="19"/>
      <c r="G16" s="20"/>
      <c r="H16" s="24"/>
      <c r="I16" s="21"/>
      <c r="J16" s="22"/>
    </row>
    <row r="17" spans="2:10" ht="15" x14ac:dyDescent="0.3">
      <c r="B17" s="9">
        <f>COUNTA(C8:C16)</f>
        <v>6</v>
      </c>
      <c r="C17" s="15" t="s">
        <v>11</v>
      </c>
      <c r="D17" s="15"/>
      <c r="F17" s="15"/>
      <c r="G17" s="10">
        <f>SUBTOTAL(109,Tabla13[SALARIO MENSUAL])</f>
        <v>8900</v>
      </c>
      <c r="H17" s="16"/>
      <c r="I17" s="16"/>
      <c r="J17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38" priority="2"/>
  </conditionalFormatting>
  <conditionalFormatting sqref="B8:B16">
    <cfRule type="duplicateValues" dxfId="37" priority="3"/>
  </conditionalFormatting>
  <conditionalFormatting sqref="E6:E1048576 E3">
    <cfRule type="duplicateValues" dxfId="36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75DED-EFB7-42D9-BD81-8309A288B59D}">
  <sheetPr>
    <pageSetUpPr fitToPage="1"/>
  </sheetPr>
  <dimension ref="B1:J12"/>
  <sheetViews>
    <sheetView showGridLines="0" showRuler="0" zoomScale="80" zoomScaleNormal="80" workbookViewId="0">
      <selection activeCell="E28" sqref="E28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49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37</v>
      </c>
      <c r="C8" s="25" t="s">
        <v>29</v>
      </c>
      <c r="D8" s="25" t="s">
        <v>30</v>
      </c>
      <c r="E8" s="26" t="s">
        <v>31</v>
      </c>
      <c r="F8" s="25" t="s">
        <v>50</v>
      </c>
      <c r="G8" s="20">
        <v>1500</v>
      </c>
      <c r="H8" s="24">
        <v>45733</v>
      </c>
      <c r="I8" s="27" t="s">
        <v>14</v>
      </c>
      <c r="J8" s="22" t="s">
        <v>13</v>
      </c>
    </row>
    <row r="9" spans="2:10" ht="15" x14ac:dyDescent="0.3">
      <c r="B9" s="23">
        <v>226</v>
      </c>
      <c r="C9" s="25" t="s">
        <v>51</v>
      </c>
      <c r="D9" s="25" t="s">
        <v>46</v>
      </c>
      <c r="E9" s="26" t="s">
        <v>52</v>
      </c>
      <c r="F9" s="25" t="s">
        <v>53</v>
      </c>
      <c r="G9" s="20">
        <v>1500</v>
      </c>
      <c r="H9" s="24">
        <v>45733</v>
      </c>
      <c r="I9" s="27" t="s">
        <v>14</v>
      </c>
      <c r="J9" s="22" t="s">
        <v>13</v>
      </c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19"/>
      <c r="D11" s="19"/>
      <c r="E11" s="19"/>
      <c r="F11" s="19"/>
      <c r="G11" s="20"/>
      <c r="H11" s="24"/>
      <c r="I11" s="21"/>
      <c r="J11" s="22"/>
    </row>
    <row r="12" spans="2:10" ht="15" x14ac:dyDescent="0.3">
      <c r="B12" s="9">
        <f>COUNTA(C8:C11)</f>
        <v>2</v>
      </c>
      <c r="C12" s="15" t="s">
        <v>11</v>
      </c>
      <c r="D12" s="15"/>
      <c r="F12" s="15"/>
      <c r="G12" s="10">
        <f>SUBTOTAL(109,Tabla14[SALARIO MENSUAL])</f>
        <v>3000</v>
      </c>
      <c r="H12" s="16"/>
      <c r="I12" s="16"/>
      <c r="J12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35" priority="2"/>
  </conditionalFormatting>
  <conditionalFormatting sqref="B8:B11">
    <cfRule type="duplicateValues" dxfId="34" priority="3"/>
  </conditionalFormatting>
  <conditionalFormatting sqref="E6:E1048576 E3">
    <cfRule type="duplicateValues" dxfId="33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54AC6-C635-4072-B3AE-52DB6983B6F8}">
  <sheetPr>
    <pageSetUpPr fitToPage="1"/>
  </sheetPr>
  <dimension ref="B1:J16"/>
  <sheetViews>
    <sheetView showGridLines="0" showRuler="0" zoomScale="80" zoomScaleNormal="80" workbookViewId="0">
      <selection activeCell="A10" sqref="A10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54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149</v>
      </c>
      <c r="C8" s="25" t="s">
        <v>55</v>
      </c>
      <c r="D8" s="25" t="s">
        <v>56</v>
      </c>
      <c r="E8" s="26" t="s">
        <v>57</v>
      </c>
      <c r="F8" s="25" t="s">
        <v>58</v>
      </c>
      <c r="G8" s="20">
        <v>1000</v>
      </c>
      <c r="H8" s="24">
        <v>45750</v>
      </c>
      <c r="I8" s="27" t="s">
        <v>59</v>
      </c>
      <c r="J8" s="22" t="s">
        <v>13</v>
      </c>
    </row>
    <row r="9" spans="2:10" ht="15" x14ac:dyDescent="0.3">
      <c r="B9" s="23">
        <v>225</v>
      </c>
      <c r="C9" s="25" t="s">
        <v>60</v>
      </c>
      <c r="D9" s="25" t="s">
        <v>61</v>
      </c>
      <c r="E9" s="26" t="s">
        <v>62</v>
      </c>
      <c r="F9" s="25" t="s">
        <v>63</v>
      </c>
      <c r="G9" s="20">
        <v>800</v>
      </c>
      <c r="H9" s="24">
        <v>45750</v>
      </c>
      <c r="I9" s="27" t="s">
        <v>59</v>
      </c>
      <c r="J9" s="22" t="s">
        <v>13</v>
      </c>
    </row>
    <row r="10" spans="2:10" ht="15" x14ac:dyDescent="0.3">
      <c r="B10" s="23">
        <v>42</v>
      </c>
      <c r="C10" s="25" t="s">
        <v>64</v>
      </c>
      <c r="D10" s="25" t="s">
        <v>65</v>
      </c>
      <c r="E10" s="26" t="s">
        <v>66</v>
      </c>
      <c r="F10" s="25" t="s">
        <v>67</v>
      </c>
      <c r="G10" s="20">
        <v>1500</v>
      </c>
      <c r="H10" s="24">
        <v>45750</v>
      </c>
      <c r="I10" s="27" t="s">
        <v>59</v>
      </c>
      <c r="J10" s="22" t="s">
        <v>13</v>
      </c>
    </row>
    <row r="11" spans="2:10" ht="15" x14ac:dyDescent="0.3">
      <c r="B11" s="23">
        <v>222</v>
      </c>
      <c r="C11" s="25" t="s">
        <v>68</v>
      </c>
      <c r="D11" s="25" t="s">
        <v>69</v>
      </c>
      <c r="E11" s="26" t="s">
        <v>70</v>
      </c>
      <c r="F11" s="25" t="s">
        <v>71</v>
      </c>
      <c r="G11" s="20">
        <v>1800</v>
      </c>
      <c r="H11" s="24">
        <v>45749</v>
      </c>
      <c r="I11" s="27" t="s">
        <v>59</v>
      </c>
      <c r="J11" s="22" t="s">
        <v>13</v>
      </c>
    </row>
    <row r="12" spans="2:10" ht="15" x14ac:dyDescent="0.3">
      <c r="B12" s="23">
        <v>223</v>
      </c>
      <c r="C12" s="25" t="s">
        <v>72</v>
      </c>
      <c r="D12" s="25" t="s">
        <v>73</v>
      </c>
      <c r="E12" s="26" t="s">
        <v>74</v>
      </c>
      <c r="F12" s="25" t="s">
        <v>75</v>
      </c>
      <c r="G12" s="20">
        <v>936</v>
      </c>
      <c r="H12" s="24">
        <v>45763</v>
      </c>
      <c r="I12" s="27" t="s">
        <v>59</v>
      </c>
      <c r="J12" s="22" t="s">
        <v>13</v>
      </c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25"/>
      <c r="D14" s="25"/>
      <c r="E14" s="26"/>
      <c r="F14" s="25"/>
      <c r="G14" s="20"/>
      <c r="H14" s="24"/>
      <c r="I14" s="27"/>
      <c r="J14" s="22"/>
    </row>
    <row r="15" spans="2:10" ht="15" x14ac:dyDescent="0.3">
      <c r="B15" s="23"/>
      <c r="C15" s="19"/>
      <c r="D15" s="19"/>
      <c r="E15" s="19"/>
      <c r="F15" s="19"/>
      <c r="G15" s="20"/>
      <c r="H15" s="24"/>
      <c r="I15" s="21"/>
      <c r="J15" s="22"/>
    </row>
    <row r="16" spans="2:10" ht="15" x14ac:dyDescent="0.3">
      <c r="B16" s="9">
        <f>COUNTA(C8:C15)</f>
        <v>5</v>
      </c>
      <c r="C16" s="15" t="s">
        <v>11</v>
      </c>
      <c r="D16" s="15"/>
      <c r="F16" s="15"/>
      <c r="G16" s="10">
        <f>SUBTOTAL(109,Tabla15[SALARIO MENSUAL])</f>
        <v>6036</v>
      </c>
      <c r="H16" s="16"/>
      <c r="I16" s="16"/>
      <c r="J16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32" priority="2"/>
  </conditionalFormatting>
  <conditionalFormatting sqref="B8:B15">
    <cfRule type="duplicateValues" dxfId="31" priority="3"/>
  </conditionalFormatting>
  <conditionalFormatting sqref="E6:E1048576 E3">
    <cfRule type="duplicateValues" dxfId="30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B7B81-B8AF-49F2-939B-B55C019BBF91}">
  <sheetPr>
    <pageSetUpPr fitToPage="1"/>
  </sheetPr>
  <dimension ref="B1:J16"/>
  <sheetViews>
    <sheetView showGridLines="0" showRuler="0" zoomScale="80" zoomScaleNormal="80" workbookViewId="0">
      <selection activeCell="D30" sqref="D30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76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201</v>
      </c>
      <c r="C8" s="25" t="s">
        <v>77</v>
      </c>
      <c r="D8" s="25" t="s">
        <v>78</v>
      </c>
      <c r="E8" s="26" t="s">
        <v>79</v>
      </c>
      <c r="F8" s="25" t="s">
        <v>80</v>
      </c>
      <c r="G8" s="20">
        <v>950</v>
      </c>
      <c r="H8" s="24">
        <v>45779</v>
      </c>
      <c r="I8" s="27" t="s">
        <v>59</v>
      </c>
      <c r="J8" s="22" t="s">
        <v>13</v>
      </c>
    </row>
    <row r="9" spans="2:10" ht="15" x14ac:dyDescent="0.3">
      <c r="B9" s="23">
        <v>30</v>
      </c>
      <c r="C9" s="25" t="s">
        <v>81</v>
      </c>
      <c r="D9" s="25" t="s">
        <v>82</v>
      </c>
      <c r="E9" s="26" t="s">
        <v>83</v>
      </c>
      <c r="F9" s="25" t="s">
        <v>23</v>
      </c>
      <c r="G9" s="20">
        <v>850</v>
      </c>
      <c r="H9" s="24">
        <v>45779</v>
      </c>
      <c r="I9" s="27" t="s">
        <v>59</v>
      </c>
      <c r="J9" s="22" t="s">
        <v>13</v>
      </c>
    </row>
    <row r="10" spans="2:10" ht="15" x14ac:dyDescent="0.3">
      <c r="B10" s="23">
        <v>99</v>
      </c>
      <c r="C10" s="25" t="s">
        <v>84</v>
      </c>
      <c r="D10" s="25" t="s">
        <v>85</v>
      </c>
      <c r="E10" s="26" t="s">
        <v>86</v>
      </c>
      <c r="F10" s="25" t="s">
        <v>87</v>
      </c>
      <c r="G10" s="20">
        <v>2500</v>
      </c>
      <c r="H10" s="24">
        <v>45782</v>
      </c>
      <c r="I10" s="27" t="s">
        <v>59</v>
      </c>
      <c r="J10" s="22" t="s">
        <v>13</v>
      </c>
    </row>
    <row r="11" spans="2:10" ht="15" x14ac:dyDescent="0.3">
      <c r="B11" s="23">
        <v>11</v>
      </c>
      <c r="C11" s="25" t="s">
        <v>88</v>
      </c>
      <c r="D11" s="25" t="s">
        <v>89</v>
      </c>
      <c r="E11" s="26" t="s">
        <v>90</v>
      </c>
      <c r="F11" s="25" t="s">
        <v>91</v>
      </c>
      <c r="G11" s="20">
        <v>800</v>
      </c>
      <c r="H11" s="24">
        <v>45783</v>
      </c>
      <c r="I11" s="27" t="s">
        <v>59</v>
      </c>
      <c r="J11" s="22" t="s">
        <v>13</v>
      </c>
    </row>
    <row r="12" spans="2:10" ht="15" x14ac:dyDescent="0.3">
      <c r="B12" s="23">
        <v>54</v>
      </c>
      <c r="C12" s="25" t="s">
        <v>92</v>
      </c>
      <c r="D12" s="25" t="s">
        <v>93</v>
      </c>
      <c r="E12" s="26" t="s">
        <v>94</v>
      </c>
      <c r="F12" s="25" t="s">
        <v>95</v>
      </c>
      <c r="G12" s="20">
        <v>3500</v>
      </c>
      <c r="H12" s="24">
        <v>45783</v>
      </c>
      <c r="I12" s="27" t="s">
        <v>59</v>
      </c>
      <c r="J12" s="22" t="s">
        <v>13</v>
      </c>
    </row>
    <row r="13" spans="2:10" ht="15" x14ac:dyDescent="0.3">
      <c r="B13" s="23">
        <v>207</v>
      </c>
      <c r="C13" s="25" t="s">
        <v>96</v>
      </c>
      <c r="D13" s="25" t="s">
        <v>97</v>
      </c>
      <c r="E13" s="26" t="s">
        <v>98</v>
      </c>
      <c r="F13" s="25" t="s">
        <v>99</v>
      </c>
      <c r="G13" s="20">
        <v>800</v>
      </c>
      <c r="H13" s="24">
        <v>45792</v>
      </c>
      <c r="I13" s="27" t="s">
        <v>59</v>
      </c>
      <c r="J13" s="22" t="s">
        <v>13</v>
      </c>
    </row>
    <row r="14" spans="2:10" ht="15" x14ac:dyDescent="0.3">
      <c r="B14" s="23">
        <v>31</v>
      </c>
      <c r="C14" s="25" t="s">
        <v>100</v>
      </c>
      <c r="D14" s="25" t="s">
        <v>101</v>
      </c>
      <c r="E14" s="26" t="s">
        <v>102</v>
      </c>
      <c r="F14" s="25" t="s">
        <v>103</v>
      </c>
      <c r="G14" s="20">
        <v>1000</v>
      </c>
      <c r="H14" s="24">
        <v>45792</v>
      </c>
      <c r="I14" s="27" t="s">
        <v>59</v>
      </c>
      <c r="J14" s="22" t="s">
        <v>13</v>
      </c>
    </row>
    <row r="15" spans="2:10" ht="15" x14ac:dyDescent="0.3">
      <c r="B15" s="23"/>
      <c r="C15" s="19"/>
      <c r="D15" s="19"/>
      <c r="E15" s="19"/>
      <c r="F15" s="19"/>
      <c r="G15" s="20"/>
      <c r="H15" s="24"/>
      <c r="I15" s="21"/>
      <c r="J15" s="22"/>
    </row>
    <row r="16" spans="2:10" ht="15" x14ac:dyDescent="0.3">
      <c r="B16" s="9">
        <f>COUNTA(C8:C15)</f>
        <v>7</v>
      </c>
      <c r="C16" s="15" t="s">
        <v>11</v>
      </c>
      <c r="D16" s="15"/>
      <c r="F16" s="15"/>
      <c r="G16" s="10">
        <f>SUBTOTAL(109,Tabla16[SALARIO MENSUAL])</f>
        <v>10400</v>
      </c>
      <c r="H16" s="16"/>
      <c r="I16" s="16"/>
      <c r="J16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29" priority="2"/>
  </conditionalFormatting>
  <conditionalFormatting sqref="B8:B15">
    <cfRule type="duplicateValues" dxfId="28" priority="3"/>
  </conditionalFormatting>
  <conditionalFormatting sqref="E6:E1048576 E3">
    <cfRule type="duplicateValues" dxfId="27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D500B-F2ED-4347-8BB2-B631ADAE9EF6}">
  <sheetPr>
    <pageSetUpPr fitToPage="1"/>
  </sheetPr>
  <dimension ref="B1:J16"/>
  <sheetViews>
    <sheetView showGridLines="0" tabSelected="1" showRuler="0" zoomScale="80" zoomScaleNormal="80" workbookViewId="0">
      <selection activeCell="H17" sqref="H17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104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170</v>
      </c>
      <c r="C8" s="25" t="s">
        <v>105</v>
      </c>
      <c r="D8" s="25" t="s">
        <v>106</v>
      </c>
      <c r="E8" s="26" t="s">
        <v>107</v>
      </c>
      <c r="F8" s="25" t="s">
        <v>108</v>
      </c>
      <c r="G8" s="20">
        <v>850</v>
      </c>
      <c r="H8" s="24">
        <v>45810</v>
      </c>
      <c r="I8" s="27" t="s">
        <v>59</v>
      </c>
      <c r="J8" s="22" t="s">
        <v>13</v>
      </c>
    </row>
    <row r="9" spans="2:10" ht="15" x14ac:dyDescent="0.3">
      <c r="B9" s="23">
        <v>195</v>
      </c>
      <c r="C9" s="25" t="s">
        <v>109</v>
      </c>
      <c r="D9" s="25" t="s">
        <v>110</v>
      </c>
      <c r="E9" s="26" t="s">
        <v>111</v>
      </c>
      <c r="F9" s="25" t="s">
        <v>40</v>
      </c>
      <c r="G9" s="20">
        <v>3000</v>
      </c>
      <c r="H9" s="24">
        <v>45810</v>
      </c>
      <c r="I9" s="27" t="s">
        <v>59</v>
      </c>
      <c r="J9" s="22" t="s">
        <v>13</v>
      </c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25"/>
      <c r="D14" s="25"/>
      <c r="E14" s="26"/>
      <c r="F14" s="25"/>
      <c r="G14" s="20"/>
      <c r="H14" s="24"/>
      <c r="I14" s="27"/>
      <c r="J14" s="22"/>
    </row>
    <row r="15" spans="2:10" ht="15" x14ac:dyDescent="0.3">
      <c r="B15" s="23"/>
      <c r="C15" s="19"/>
      <c r="D15" s="19"/>
      <c r="E15" s="19"/>
      <c r="F15" s="19"/>
      <c r="G15" s="20"/>
      <c r="H15" s="24"/>
      <c r="I15" s="21"/>
      <c r="J15" s="22"/>
    </row>
    <row r="16" spans="2:10" ht="15" x14ac:dyDescent="0.3">
      <c r="B16" s="9">
        <f>COUNTA(C8:C15)</f>
        <v>2</v>
      </c>
      <c r="C16" s="15" t="s">
        <v>11</v>
      </c>
      <c r="D16" s="15"/>
      <c r="F16" s="15"/>
      <c r="G16" s="10">
        <f>SUBTOTAL(109,Tabla17[SALARIO MENSUAL])</f>
        <v>3850</v>
      </c>
      <c r="H16" s="16"/>
      <c r="I16" s="16"/>
      <c r="J16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26" priority="2"/>
  </conditionalFormatting>
  <conditionalFormatting sqref="B8:B15">
    <cfRule type="duplicateValues" dxfId="25" priority="3"/>
  </conditionalFormatting>
  <conditionalFormatting sqref="E6:E1048576 E3">
    <cfRule type="duplicateValues" dxfId="24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12</vt:i4>
      </vt:variant>
    </vt:vector>
  </HeadingPairs>
  <TitlesOfParts>
    <vt:vector size="18" baseType="lpstr">
      <vt:lpstr>enero</vt:lpstr>
      <vt:lpstr>febrero</vt:lpstr>
      <vt:lpstr>marzo</vt:lpstr>
      <vt:lpstr>abril</vt:lpstr>
      <vt:lpstr>mayo</vt:lpstr>
      <vt:lpstr>junio</vt:lpstr>
      <vt:lpstr>abril!Área_de_impresión</vt:lpstr>
      <vt:lpstr>enero!Área_de_impresión</vt:lpstr>
      <vt:lpstr>febrero!Área_de_impresión</vt:lpstr>
      <vt:lpstr>junio!Área_de_impresión</vt:lpstr>
      <vt:lpstr>marzo!Área_de_impresión</vt:lpstr>
      <vt:lpstr>mayo!Área_de_impresión</vt:lpstr>
      <vt:lpstr>abril!Títulos_a_imprimir</vt:lpstr>
      <vt:lpstr>enero!Títulos_a_imprimir</vt:lpstr>
      <vt:lpstr>febrero!Títulos_a_imprimir</vt:lpstr>
      <vt:lpstr>junio!Títulos_a_imprimir</vt:lpstr>
      <vt:lpstr>marzo!Títulos_a_imprimir</vt:lpstr>
      <vt:lpstr>mayo!Títulos_a_imprimir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Gil</cp:lastModifiedBy>
  <cp:lastPrinted>2023-04-05T12:57:09Z</cp:lastPrinted>
  <dcterms:created xsi:type="dcterms:W3CDTF">2009-12-21T20:34:09Z</dcterms:created>
  <dcterms:modified xsi:type="dcterms:W3CDTF">2025-07-10T15:35:49Z</dcterms:modified>
</cp:coreProperties>
</file>